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DCON\LAI\Despesas e Receitas\Dados Excel\"/>
    </mc:Choice>
  </mc:AlternateContent>
  <bookViews>
    <workbookView xWindow="0" yWindow="0" windowWidth="28800" windowHeight="1233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W7" i="1" l="1"/>
  <c r="U26" i="1" l="1"/>
  <c r="W26" i="1" s="1"/>
  <c r="W24" i="1"/>
  <c r="W25" i="1"/>
  <c r="W23" i="1"/>
  <c r="W12" i="1"/>
  <c r="V12" i="1"/>
  <c r="V7" i="1"/>
  <c r="F6" i="1"/>
  <c r="U7" i="1" l="1"/>
  <c r="U12" i="1"/>
  <c r="P26" i="1"/>
  <c r="O26" i="1"/>
</calcChain>
</file>

<file path=xl/sharedStrings.xml><?xml version="1.0" encoding="utf-8"?>
<sst xmlns="http://schemas.openxmlformats.org/spreadsheetml/2006/main" count="391" uniqueCount="61">
  <si>
    <t>PROGRAMAS</t>
  </si>
  <si>
    <t>AÇÕES</t>
  </si>
  <si>
    <t>PROJETO/ATIVIDADE</t>
  </si>
  <si>
    <t>FONTE DE RECURSOS</t>
  </si>
  <si>
    <t>VALORES DO EXERCÍCIO</t>
  </si>
  <si>
    <t>EXECUTADO NO EXERCÍCIO</t>
  </si>
  <si>
    <t>SALDOS</t>
  </si>
  <si>
    <t>% REALIZADO ACUMULADO</t>
  </si>
  <si>
    <r>
      <rPr>
        <b/>
        <sz val="8"/>
        <rFont val="Calibri"/>
        <family val="2"/>
      </rPr>
      <t>LOA + CRÉDITOS
APROVADOS</t>
    </r>
  </si>
  <si>
    <r>
      <rPr>
        <b/>
        <sz val="8"/>
        <rFont val="Calibri"/>
        <family val="2"/>
      </rPr>
      <t>DOTAÇÃO DISPONIVEL
NA CDC</t>
    </r>
  </si>
  <si>
    <t>TOTAL FINAL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</si>
  <si>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</si>
  <si>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</si>
  <si>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</si>
  <si>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</si>
  <si>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</si>
  <si>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</si>
  <si>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</si>
  <si>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</si>
  <si>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</si>
  <si>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ACUMULADO</t>
  </si>
  <si>
    <t>3005 - PROGRAMA TRANSPORTE AQUAVIÁRIO</t>
  </si>
  <si>
    <t>12LM</t>
  </si>
  <si>
    <t>Construção de Terminal de Contêineres no Porto de Fortaleza (CE)</t>
  </si>
  <si>
    <t>Recursos do Tesouro - RAP</t>
  </si>
  <si>
    <t>-</t>
  </si>
  <si>
    <r>
      <rPr>
        <i/>
        <sz val="8"/>
        <rFont val="Calibri"/>
        <family val="2"/>
      </rPr>
      <t>Recursos do Tesouro - Saldo de
exercícios anteriores</t>
    </r>
  </si>
  <si>
    <t>20HL</t>
  </si>
  <si>
    <t>Estudos e Projetos para a Infraestrutura Portuária</t>
  </si>
  <si>
    <t>20HM</t>
  </si>
  <si>
    <t>Estudos para o Desenvolvimento do Setor Portuário</t>
  </si>
  <si>
    <t>Geração Própria</t>
  </si>
  <si>
    <t>143A</t>
  </si>
  <si>
    <t>142Z</t>
  </si>
  <si>
    <t>Adequação de Instalações de Acostagem e de Movimentação e Armazenagem de Cargas</t>
  </si>
  <si>
    <t>147E</t>
  </si>
  <si>
    <t>Adequação de Instalações de Proteção à Atracação e Operação de Navios, no Porto de Fortaleza (CE)</t>
  </si>
  <si>
    <t>14KJ</t>
  </si>
  <si>
    <t>Implantação de Sistema de Apoio à Gestão de Trafego de Navios</t>
  </si>
  <si>
    <t>14KL</t>
  </si>
  <si>
    <r>
      <rPr>
        <sz val="8"/>
        <rFont val="Calibri"/>
        <family val="2"/>
      </rPr>
      <t>Implantação de Sistema de Apoio ao Gerenciamento da Infraestrutura
Portuária</t>
    </r>
  </si>
  <si>
    <t>14KM</t>
  </si>
  <si>
    <r>
      <rPr>
        <sz val="8"/>
        <rFont val="Calibri"/>
        <family val="2"/>
      </rPr>
      <t>Implantação de Sistema Portuário de Monitoramento de Cargas e da
Cadeia Logistica</t>
    </r>
  </si>
  <si>
    <t>14RC</t>
  </si>
  <si>
    <t>Implantação do Programa de Conformidade do Gerenciamento de Resíduos Sólidos e Efluentes Líquidos</t>
  </si>
  <si>
    <t>Recursos do Tesouro - Direto</t>
  </si>
  <si>
    <t>7U33</t>
  </si>
  <si>
    <t>Implantação de Área de Apoio Logistico Portuário</t>
  </si>
  <si>
    <t>15CN</t>
  </si>
  <si>
    <t>Expansão do Molhe de Proteção do Porto de Fortaleza</t>
  </si>
  <si>
    <t>15OM</t>
  </si>
  <si>
    <t>Implantação da Nova Subestação de Energia no Porto de Fortaleza</t>
  </si>
  <si>
    <r>
      <rPr>
        <sz val="8"/>
        <rFont val="Calibri"/>
        <family val="2"/>
      </rPr>
      <t>0035 - PROGRAMA DE GESTÃO E MANUTENÇÃO DAS
EMPRESAS ESTATAIS FEDERAIS</t>
    </r>
  </si>
  <si>
    <t>Manutenção e Adequação de Bens Imóveis</t>
  </si>
  <si>
    <r>
      <rPr>
        <sz val="8"/>
        <rFont val="Calibri"/>
        <family val="2"/>
      </rPr>
      <t>Manutenção e Adequação de Bens Móveis, Veículos, Máquinas e
Equipamentos</t>
    </r>
  </si>
  <si>
    <r>
      <rPr>
        <sz val="8"/>
        <rFont val="Calibri"/>
        <family val="2"/>
      </rPr>
      <t>Manutenção e Adequação de Ativos de Informática, Informação e
Teleprocessamento</t>
    </r>
  </si>
  <si>
    <t>VALOR TOTAL ORÇAMENTO DE INVESTIMENTO 2020</t>
  </si>
  <si>
    <t>Adequação de Instalações Gerais e de Suprimento no Porto de Fortaleza (CE)</t>
  </si>
  <si>
    <t>OUT</t>
  </si>
  <si>
    <t>NOV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</si>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</sst>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8"/>
      <name val="Calibri"/>
      <family val="2"/>
    </font>
    <font>
      <sz val="8"/>
      <color rgb="FF000000"/>
      <name val="Times New Roman"/>
      <family val="1"/>
    </font>
    <font>
      <sz val="8"/>
      <name val="Calibri"/>
      <family val="2"/>
    </font>
    <font>
      <i/>
      <sz val="8"/>
      <name val="Calibri"/>
      <family val="2"/>
    </font>
    <font>
      <sz val="8"/>
      <color rgb="FF000000"/>
      <name val="Calibri"/>
      <family val="2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rgb="FFD9D9D9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3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shrinkToFit="1"/>
    </xf>
    <xf numFmtId="0" fontId="4" fillId="3" borderId="1" xfId="0" applyFont="1" applyFill="1" applyBorder="1" applyAlignment="1">
      <alignment vertical="center" wrapText="1"/>
    </xf>
    <xf numFmtId="164" fontId="4" fillId="3" borderId="1" xfId="1" applyNumberFormat="1" applyFont="1" applyFill="1" applyBorder="1" applyAlignment="1">
      <alignment vertical="center" wrapText="1"/>
    </xf>
    <xf numFmtId="10" fontId="3" fillId="0" borderId="1" xfId="2" applyNumberFormat="1" applyFont="1" applyFill="1" applyBorder="1" applyAlignment="1">
      <alignment vertical="center" wrapText="1"/>
    </xf>
    <xf numFmtId="10" fontId="4" fillId="0" borderId="1" xfId="2" applyNumberFormat="1" applyFont="1" applyFill="1" applyBorder="1" applyAlignment="1">
      <alignment vertical="center" wrapText="1"/>
    </xf>
    <xf numFmtId="10" fontId="6" fillId="0" borderId="1" xfId="2" applyNumberFormat="1" applyFont="1" applyFill="1" applyBorder="1" applyAlignment="1">
      <alignment vertical="center" shrinkToFit="1"/>
    </xf>
    <xf numFmtId="10" fontId="6" fillId="3" borderId="1" xfId="2" applyNumberFormat="1" applyFont="1" applyFill="1" applyBorder="1" applyAlignment="1">
      <alignment vertical="center" shrinkToFit="1"/>
    </xf>
    <xf numFmtId="10" fontId="0" fillId="0" borderId="0" xfId="2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0" fontId="2" fillId="2" borderId="2" xfId="2" applyNumberFormat="1" applyFont="1" applyFill="1" applyBorder="1" applyAlignment="1">
      <alignment horizontal="center" vertical="center" wrapText="1"/>
    </xf>
    <xf numFmtId="10" fontId="2" fillId="2" borderId="3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shrinkToFi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6"/>
  <sheetViews>
    <sheetView tabSelected="1" workbookViewId="0">
      <selection activeCell="Q8" sqref="Q8"/>
    </sheetView>
  </sheetViews>
  <sheetFormatPr defaultRowHeight="12.75" x14ac:dyDescent="0.2"/>
  <cols>
    <col min="1" max="1" width="3" style="6" customWidth="1"/>
    <col min="2" max="2" width="34.6640625" style="6" customWidth="1"/>
    <col min="3" max="3" width="9.6640625" style="6" customWidth="1"/>
    <col min="4" max="4" width="41" style="6" customWidth="1"/>
    <col min="5" max="5" width="26.83203125" style="6" customWidth="1"/>
    <col min="6" max="6" width="13.6640625" style="6" customWidth="1"/>
    <col min="7" max="7" width="15.6640625" style="6" customWidth="1"/>
    <col min="8" max="8" width="11.83203125" style="6" customWidth="1"/>
    <col min="9" max="10" width="8.83203125" style="4" customWidth="1"/>
    <col min="11" max="11" width="9.33203125" style="4" customWidth="1"/>
    <col min="12" max="12" width="9.1640625" style="4" customWidth="1"/>
    <col min="13" max="13" width="9.6640625" style="4" customWidth="1"/>
    <col min="14" max="14" width="9.1640625" style="4" customWidth="1"/>
    <col min="15" max="15" width="9.33203125" style="4" customWidth="1"/>
    <col min="16" max="16" width="10.1640625" style="4" customWidth="1"/>
    <col min="17" max="20" width="9.33203125" style="4" customWidth="1"/>
    <col min="21" max="21" width="13" style="4" customWidth="1"/>
    <col min="22" max="22" width="10.83203125" style="6" customWidth="1"/>
    <col min="23" max="23" width="11.6640625" style="21" customWidth="1"/>
    <col min="24" max="16384" width="9.33203125" style="6"/>
  </cols>
  <sheetData>
    <row r="2" spans="2:25" ht="17.25" customHeight="1" x14ac:dyDescent="0.2">
      <c r="B2" s="34" t="s">
        <v>0</v>
      </c>
      <c r="C2" s="34" t="s">
        <v>1</v>
      </c>
      <c r="D2" s="34" t="s">
        <v>2</v>
      </c>
      <c r="E2" s="34" t="s">
        <v>3</v>
      </c>
      <c r="F2" s="31" t="s">
        <v>4</v>
      </c>
      <c r="G2" s="32"/>
      <c r="H2" s="33"/>
      <c r="I2" s="31" t="s">
        <v>5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  <c r="V2" s="34" t="s">
        <v>6</v>
      </c>
      <c r="W2" s="36" t="s">
        <v>7</v>
      </c>
    </row>
    <row r="3" spans="2:25" ht="35.25" customHeight="1" x14ac:dyDescent="0.2">
      <c r="B3" s="35"/>
      <c r="C3" s="35"/>
      <c r="D3" s="35"/>
      <c r="E3" s="35"/>
      <c r="F3" s="2" t="s">
        <v>8</v>
      </c>
      <c r="G3" s="2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18</v>
      </c>
      <c r="Q3" s="3" t="s">
        <v>19</v>
      </c>
      <c r="R3" s="3" t="s">
        <v>58</v>
      </c>
      <c r="S3" s="3" t="s">
        <v>59</v>
      </c>
      <c r="T3" s="3" t="s">
        <v>60</v>
      </c>
      <c r="U3" s="3" t="s">
        <v>20</v>
      </c>
      <c r="V3" s="35"/>
      <c r="W3" s="37"/>
    </row>
    <row r="4" spans="2:25" ht="14.25" customHeight="1" x14ac:dyDescent="0.2">
      <c r="B4" s="22" t="s">
        <v>21</v>
      </c>
      <c r="C4" s="38" t="s">
        <v>22</v>
      </c>
      <c r="D4" s="22" t="s">
        <v>23</v>
      </c>
      <c r="E4" s="7" t="s">
        <v>24</v>
      </c>
      <c r="F4" s="9">
        <v>1500000</v>
      </c>
      <c r="G4" s="10"/>
      <c r="H4" s="9">
        <v>-1500000</v>
      </c>
      <c r="I4" s="11" t="s">
        <v>25</v>
      </c>
      <c r="J4" s="11" t="s">
        <v>25</v>
      </c>
      <c r="K4" s="11" t="s">
        <v>25</v>
      </c>
      <c r="L4" s="11" t="s">
        <v>25</v>
      </c>
      <c r="M4" s="11" t="s">
        <v>25</v>
      </c>
      <c r="N4" s="11" t="s">
        <v>25</v>
      </c>
      <c r="O4" s="10"/>
      <c r="P4" s="11" t="s">
        <v>25</v>
      </c>
      <c r="Q4" s="11" t="s">
        <v>25</v>
      </c>
      <c r="R4" s="11" t="s">
        <v>25</v>
      </c>
      <c r="S4" s="11" t="s">
        <v>25</v>
      </c>
      <c r="T4" s="11" t="s">
        <v>25</v>
      </c>
      <c r="U4" s="11" t="s">
        <v>25</v>
      </c>
      <c r="V4" s="11" t="s">
        <v>25</v>
      </c>
      <c r="W4" s="17"/>
    </row>
    <row r="5" spans="2:25" ht="22.5" x14ac:dyDescent="0.2">
      <c r="B5" s="24"/>
      <c r="C5" s="39"/>
      <c r="D5" s="24"/>
      <c r="E5" s="1" t="s">
        <v>26</v>
      </c>
      <c r="F5" s="9">
        <v>1024893</v>
      </c>
      <c r="G5" s="9">
        <v>490868</v>
      </c>
      <c r="H5" s="9">
        <v>1024893</v>
      </c>
      <c r="I5" s="11" t="s">
        <v>25</v>
      </c>
      <c r="J5" s="11" t="s">
        <v>25</v>
      </c>
      <c r="K5" s="11" t="s">
        <v>25</v>
      </c>
      <c r="L5" s="11" t="s">
        <v>25</v>
      </c>
      <c r="M5" s="11" t="s">
        <v>25</v>
      </c>
      <c r="N5" s="11" t="s">
        <v>25</v>
      </c>
      <c r="O5" s="11" t="s">
        <v>25</v>
      </c>
      <c r="P5" s="11" t="s">
        <v>25</v>
      </c>
      <c r="Q5" s="11" t="s">
        <v>25</v>
      </c>
      <c r="R5" s="11" t="s">
        <v>25</v>
      </c>
      <c r="S5" s="11" t="s">
        <v>25</v>
      </c>
      <c r="T5" s="11" t="s">
        <v>25</v>
      </c>
      <c r="U5" s="11" t="s">
        <v>25</v>
      </c>
      <c r="V5" s="9">
        <v>490868</v>
      </c>
      <c r="W5" s="18" t="s">
        <v>25</v>
      </c>
    </row>
    <row r="6" spans="2:25" ht="22.5" x14ac:dyDescent="0.2">
      <c r="B6" s="5" t="s">
        <v>21</v>
      </c>
      <c r="C6" s="40" t="s">
        <v>27</v>
      </c>
      <c r="D6" s="5" t="s">
        <v>28</v>
      </c>
      <c r="E6" s="1" t="s">
        <v>26</v>
      </c>
      <c r="F6" s="9">
        <f>294031-216337</f>
        <v>77694</v>
      </c>
      <c r="G6" s="9">
        <v>77694</v>
      </c>
      <c r="H6" s="9">
        <v>77694</v>
      </c>
      <c r="I6" s="11" t="s">
        <v>25</v>
      </c>
      <c r="J6" s="11" t="s">
        <v>25</v>
      </c>
      <c r="K6" s="11" t="s">
        <v>25</v>
      </c>
      <c r="L6" s="11" t="s">
        <v>25</v>
      </c>
      <c r="M6" s="11" t="s">
        <v>25</v>
      </c>
      <c r="N6" s="11" t="s">
        <v>25</v>
      </c>
      <c r="O6" s="11" t="s">
        <v>25</v>
      </c>
      <c r="P6" s="11" t="s">
        <v>25</v>
      </c>
      <c r="Q6" s="11" t="s">
        <v>25</v>
      </c>
      <c r="R6" s="11" t="s">
        <v>25</v>
      </c>
      <c r="S6" s="11" t="s">
        <v>25</v>
      </c>
      <c r="T6" s="11" t="s">
        <v>25</v>
      </c>
      <c r="U6" s="11" t="s">
        <v>25</v>
      </c>
      <c r="V6" s="9">
        <v>77694</v>
      </c>
      <c r="W6" s="18" t="s">
        <v>25</v>
      </c>
    </row>
    <row r="7" spans="2:25" ht="15.75" customHeight="1" x14ac:dyDescent="0.2">
      <c r="B7" s="5" t="s">
        <v>21</v>
      </c>
      <c r="C7" s="40" t="s">
        <v>29</v>
      </c>
      <c r="D7" s="5" t="s">
        <v>30</v>
      </c>
      <c r="E7" s="7" t="s">
        <v>31</v>
      </c>
      <c r="F7" s="9">
        <v>100000</v>
      </c>
      <c r="G7" s="9">
        <v>100000</v>
      </c>
      <c r="H7" s="9">
        <v>100000</v>
      </c>
      <c r="I7" s="11" t="s">
        <v>25</v>
      </c>
      <c r="J7" s="11" t="s">
        <v>25</v>
      </c>
      <c r="K7" s="11" t="s">
        <v>25</v>
      </c>
      <c r="L7" s="11" t="s">
        <v>25</v>
      </c>
      <c r="M7" s="11" t="s">
        <v>25</v>
      </c>
      <c r="N7" s="11" t="s">
        <v>25</v>
      </c>
      <c r="O7" s="12">
        <v>8860</v>
      </c>
      <c r="P7" s="11" t="s">
        <v>25</v>
      </c>
      <c r="Q7" s="11" t="s">
        <v>25</v>
      </c>
      <c r="R7" s="11" t="s">
        <v>25</v>
      </c>
      <c r="S7" s="11" t="s">
        <v>25</v>
      </c>
      <c r="T7" s="11" t="s">
        <v>25</v>
      </c>
      <c r="U7" s="13">
        <f>O7</f>
        <v>8860</v>
      </c>
      <c r="V7" s="9">
        <f>100000-U7</f>
        <v>91140</v>
      </c>
      <c r="W7" s="18">
        <f>U7/H7</f>
        <v>8.8599999999999998E-2</v>
      </c>
    </row>
    <row r="8" spans="2:25" ht="22.5" x14ac:dyDescent="0.2">
      <c r="B8" s="5" t="s">
        <v>21</v>
      </c>
      <c r="C8" s="40" t="s">
        <v>32</v>
      </c>
      <c r="D8" s="5" t="s">
        <v>57</v>
      </c>
      <c r="E8" s="1" t="s">
        <v>26</v>
      </c>
      <c r="F8" s="10"/>
      <c r="G8" s="9">
        <v>49355</v>
      </c>
      <c r="H8" s="9">
        <v>49355</v>
      </c>
      <c r="I8" s="11" t="s">
        <v>25</v>
      </c>
      <c r="J8" s="11" t="s">
        <v>25</v>
      </c>
      <c r="K8" s="11" t="s">
        <v>25</v>
      </c>
      <c r="L8" s="11" t="s">
        <v>25</v>
      </c>
      <c r="M8" s="11" t="s">
        <v>25</v>
      </c>
      <c r="N8" s="11" t="s">
        <v>25</v>
      </c>
      <c r="O8" s="11" t="s">
        <v>25</v>
      </c>
      <c r="P8" s="11" t="s">
        <v>25</v>
      </c>
      <c r="Q8" s="11" t="s">
        <v>25</v>
      </c>
      <c r="R8" s="11" t="s">
        <v>25</v>
      </c>
      <c r="S8" s="11" t="s">
        <v>25</v>
      </c>
      <c r="T8" s="11" t="s">
        <v>25</v>
      </c>
      <c r="U8" s="11" t="s">
        <v>25</v>
      </c>
      <c r="V8" s="9">
        <v>49355</v>
      </c>
      <c r="W8" s="18" t="s">
        <v>25</v>
      </c>
    </row>
    <row r="9" spans="2:25" ht="15.75" customHeight="1" x14ac:dyDescent="0.2">
      <c r="B9" s="22" t="s">
        <v>21</v>
      </c>
      <c r="C9" s="38" t="s">
        <v>33</v>
      </c>
      <c r="D9" s="29" t="s">
        <v>34</v>
      </c>
      <c r="E9" s="7" t="s">
        <v>31</v>
      </c>
      <c r="F9" s="9">
        <v>500000</v>
      </c>
      <c r="G9" s="9">
        <v>500000</v>
      </c>
      <c r="H9" s="9">
        <v>500000</v>
      </c>
      <c r="I9" s="11" t="s">
        <v>25</v>
      </c>
      <c r="J9" s="11" t="s">
        <v>25</v>
      </c>
      <c r="K9" s="11" t="s">
        <v>25</v>
      </c>
      <c r="L9" s="11" t="s">
        <v>25</v>
      </c>
      <c r="M9" s="11" t="s">
        <v>25</v>
      </c>
      <c r="N9" s="11" t="s">
        <v>25</v>
      </c>
      <c r="O9" s="11" t="s">
        <v>25</v>
      </c>
      <c r="P9" s="11" t="s">
        <v>25</v>
      </c>
      <c r="Q9" s="11" t="s">
        <v>25</v>
      </c>
      <c r="R9" s="11" t="s">
        <v>25</v>
      </c>
      <c r="S9" s="11" t="s">
        <v>25</v>
      </c>
      <c r="T9" s="11" t="s">
        <v>25</v>
      </c>
      <c r="U9" s="11" t="s">
        <v>25</v>
      </c>
      <c r="V9" s="9">
        <v>500000</v>
      </c>
      <c r="W9" s="18" t="s">
        <v>25</v>
      </c>
    </row>
    <row r="10" spans="2:25" ht="22.5" x14ac:dyDescent="0.2">
      <c r="B10" s="24"/>
      <c r="C10" s="39"/>
      <c r="D10" s="30"/>
      <c r="E10" s="1" t="s">
        <v>26</v>
      </c>
      <c r="F10" s="9">
        <v>34262</v>
      </c>
      <c r="G10" s="9">
        <v>34262</v>
      </c>
      <c r="H10" s="9">
        <v>34262</v>
      </c>
      <c r="I10" s="11" t="s">
        <v>25</v>
      </c>
      <c r="J10" s="11" t="s">
        <v>25</v>
      </c>
      <c r="K10" s="11" t="s">
        <v>25</v>
      </c>
      <c r="L10" s="11" t="s">
        <v>25</v>
      </c>
      <c r="M10" s="11" t="s">
        <v>25</v>
      </c>
      <c r="N10" s="11" t="s">
        <v>25</v>
      </c>
      <c r="O10" s="11" t="s">
        <v>25</v>
      </c>
      <c r="P10" s="11" t="s">
        <v>25</v>
      </c>
      <c r="Q10" s="11" t="s">
        <v>25</v>
      </c>
      <c r="R10" s="11" t="s">
        <v>25</v>
      </c>
      <c r="S10" s="11" t="s">
        <v>25</v>
      </c>
      <c r="T10" s="11" t="s">
        <v>25</v>
      </c>
      <c r="U10" s="11" t="s">
        <v>25</v>
      </c>
      <c r="V10" s="9">
        <v>34262</v>
      </c>
      <c r="W10" s="18" t="s">
        <v>25</v>
      </c>
    </row>
    <row r="11" spans="2:25" ht="16.5" customHeight="1" x14ac:dyDescent="0.2">
      <c r="B11" s="22" t="s">
        <v>21</v>
      </c>
      <c r="C11" s="38" t="s">
        <v>35</v>
      </c>
      <c r="D11" s="22" t="s">
        <v>36</v>
      </c>
      <c r="E11" s="7" t="s">
        <v>31</v>
      </c>
      <c r="F11" s="9">
        <v>500000</v>
      </c>
      <c r="G11" s="9">
        <v>500000</v>
      </c>
      <c r="H11" s="9">
        <v>500000</v>
      </c>
      <c r="I11" s="11" t="s">
        <v>25</v>
      </c>
      <c r="J11" s="11" t="s">
        <v>25</v>
      </c>
      <c r="K11" s="11" t="s">
        <v>25</v>
      </c>
      <c r="L11" s="11" t="s">
        <v>25</v>
      </c>
      <c r="M11" s="11" t="s">
        <v>25</v>
      </c>
      <c r="N11" s="11" t="s">
        <v>25</v>
      </c>
      <c r="O11" s="11" t="s">
        <v>25</v>
      </c>
      <c r="P11" s="11" t="s">
        <v>25</v>
      </c>
      <c r="Q11" s="11" t="s">
        <v>25</v>
      </c>
      <c r="R11" s="11" t="s">
        <v>25</v>
      </c>
      <c r="S11" s="11" t="s">
        <v>25</v>
      </c>
      <c r="T11" s="11" t="s">
        <v>25</v>
      </c>
      <c r="U11" s="11" t="s">
        <v>25</v>
      </c>
      <c r="V11" s="9">
        <v>500000</v>
      </c>
      <c r="W11" s="18" t="s">
        <v>25</v>
      </c>
    </row>
    <row r="12" spans="2:25" ht="22.5" x14ac:dyDescent="0.2">
      <c r="B12" s="24"/>
      <c r="C12" s="39"/>
      <c r="D12" s="24"/>
      <c r="E12" s="1" t="s">
        <v>26</v>
      </c>
      <c r="F12" s="9">
        <v>377806</v>
      </c>
      <c r="G12" s="9">
        <v>377806</v>
      </c>
      <c r="H12" s="9">
        <v>377806</v>
      </c>
      <c r="I12" s="11" t="s">
        <v>25</v>
      </c>
      <c r="J12" s="11" t="s">
        <v>25</v>
      </c>
      <c r="K12" s="11" t="s">
        <v>25</v>
      </c>
      <c r="L12" s="11" t="s">
        <v>25</v>
      </c>
      <c r="M12" s="11" t="s">
        <v>25</v>
      </c>
      <c r="N12" s="11" t="s">
        <v>25</v>
      </c>
      <c r="O12" s="11" t="s">
        <v>25</v>
      </c>
      <c r="P12" s="12">
        <v>14759</v>
      </c>
      <c r="Q12" s="11" t="s">
        <v>25</v>
      </c>
      <c r="R12" s="11" t="s">
        <v>25</v>
      </c>
      <c r="S12" s="11" t="s">
        <v>25</v>
      </c>
      <c r="T12" s="11" t="s">
        <v>25</v>
      </c>
      <c r="U12" s="13">
        <f>P12</f>
        <v>14759</v>
      </c>
      <c r="V12" s="9">
        <f>377806-U12</f>
        <v>363047</v>
      </c>
      <c r="W12" s="18">
        <f>U12/H12</f>
        <v>3.9065022789473963E-2</v>
      </c>
      <c r="Y12" s="8"/>
    </row>
    <row r="13" spans="2:25" ht="22.5" x14ac:dyDescent="0.2">
      <c r="B13" s="5" t="s">
        <v>21</v>
      </c>
      <c r="C13" s="40" t="s">
        <v>37</v>
      </c>
      <c r="D13" s="5" t="s">
        <v>38</v>
      </c>
      <c r="E13" s="7" t="s">
        <v>31</v>
      </c>
      <c r="F13" s="9">
        <v>100000</v>
      </c>
      <c r="G13" s="9">
        <v>100000</v>
      </c>
      <c r="H13" s="9">
        <v>100000</v>
      </c>
      <c r="I13" s="11" t="s">
        <v>25</v>
      </c>
      <c r="J13" s="11" t="s">
        <v>25</v>
      </c>
      <c r="K13" s="11" t="s">
        <v>25</v>
      </c>
      <c r="L13" s="11" t="s">
        <v>25</v>
      </c>
      <c r="M13" s="11" t="s">
        <v>25</v>
      </c>
      <c r="N13" s="11" t="s">
        <v>25</v>
      </c>
      <c r="O13" s="11" t="s">
        <v>25</v>
      </c>
      <c r="P13" s="11" t="s">
        <v>25</v>
      </c>
      <c r="Q13" s="11" t="s">
        <v>25</v>
      </c>
      <c r="R13" s="11" t="s">
        <v>25</v>
      </c>
      <c r="S13" s="11" t="s">
        <v>25</v>
      </c>
      <c r="T13" s="11" t="s">
        <v>25</v>
      </c>
      <c r="U13" s="11" t="s">
        <v>25</v>
      </c>
      <c r="V13" s="9">
        <v>100000</v>
      </c>
      <c r="W13" s="18" t="s">
        <v>25</v>
      </c>
    </row>
    <row r="14" spans="2:25" ht="33.75" x14ac:dyDescent="0.2">
      <c r="B14" s="5" t="s">
        <v>21</v>
      </c>
      <c r="C14" s="40" t="s">
        <v>39</v>
      </c>
      <c r="D14" s="1" t="s">
        <v>40</v>
      </c>
      <c r="E14" s="7" t="s">
        <v>31</v>
      </c>
      <c r="F14" s="9">
        <v>100000</v>
      </c>
      <c r="G14" s="9">
        <v>100000</v>
      </c>
      <c r="H14" s="9">
        <v>100000</v>
      </c>
      <c r="I14" s="11" t="s">
        <v>25</v>
      </c>
      <c r="J14" s="11" t="s">
        <v>25</v>
      </c>
      <c r="K14" s="11" t="s">
        <v>25</v>
      </c>
      <c r="L14" s="11" t="s">
        <v>25</v>
      </c>
      <c r="M14" s="11" t="s">
        <v>25</v>
      </c>
      <c r="N14" s="11" t="s">
        <v>25</v>
      </c>
      <c r="O14" s="11" t="s">
        <v>25</v>
      </c>
      <c r="P14" s="11" t="s">
        <v>25</v>
      </c>
      <c r="Q14" s="11" t="s">
        <v>25</v>
      </c>
      <c r="R14" s="11" t="s">
        <v>25</v>
      </c>
      <c r="S14" s="11" t="s">
        <v>25</v>
      </c>
      <c r="T14" s="11" t="s">
        <v>25</v>
      </c>
      <c r="U14" s="11" t="s">
        <v>25</v>
      </c>
      <c r="V14" s="9">
        <v>100000</v>
      </c>
      <c r="W14" s="18" t="s">
        <v>25</v>
      </c>
    </row>
    <row r="15" spans="2:25" ht="33.75" x14ac:dyDescent="0.2">
      <c r="B15" s="5" t="s">
        <v>21</v>
      </c>
      <c r="C15" s="40" t="s">
        <v>41</v>
      </c>
      <c r="D15" s="1" t="s">
        <v>42</v>
      </c>
      <c r="E15" s="1" t="s">
        <v>26</v>
      </c>
      <c r="F15" s="9">
        <v>1000000</v>
      </c>
      <c r="G15" s="9">
        <v>1000000</v>
      </c>
      <c r="H15" s="9">
        <v>1000000</v>
      </c>
      <c r="I15" s="11" t="s">
        <v>25</v>
      </c>
      <c r="J15" s="11" t="s">
        <v>25</v>
      </c>
      <c r="K15" s="11" t="s">
        <v>25</v>
      </c>
      <c r="L15" s="11" t="s">
        <v>25</v>
      </c>
      <c r="M15" s="11" t="s">
        <v>25</v>
      </c>
      <c r="N15" s="11" t="s">
        <v>25</v>
      </c>
      <c r="O15" s="11" t="s">
        <v>25</v>
      </c>
      <c r="P15" s="11" t="s">
        <v>25</v>
      </c>
      <c r="Q15" s="11" t="s">
        <v>25</v>
      </c>
      <c r="R15" s="11" t="s">
        <v>25</v>
      </c>
      <c r="S15" s="11" t="s">
        <v>25</v>
      </c>
      <c r="T15" s="11" t="s">
        <v>25</v>
      </c>
      <c r="U15" s="11" t="s">
        <v>25</v>
      </c>
      <c r="V15" s="9">
        <v>1000000</v>
      </c>
      <c r="W15" s="18" t="s">
        <v>25</v>
      </c>
    </row>
    <row r="16" spans="2:25" ht="13.5" customHeight="1" x14ac:dyDescent="0.2">
      <c r="B16" s="22" t="s">
        <v>21</v>
      </c>
      <c r="C16" s="38" t="s">
        <v>43</v>
      </c>
      <c r="D16" s="22" t="s">
        <v>44</v>
      </c>
      <c r="E16" s="7" t="s">
        <v>31</v>
      </c>
      <c r="F16" s="9">
        <v>100000</v>
      </c>
      <c r="G16" s="9">
        <v>100000</v>
      </c>
      <c r="H16" s="9">
        <v>100000</v>
      </c>
      <c r="I16" s="11" t="s">
        <v>25</v>
      </c>
      <c r="J16" s="11" t="s">
        <v>25</v>
      </c>
      <c r="K16" s="11" t="s">
        <v>25</v>
      </c>
      <c r="L16" s="11" t="s">
        <v>25</v>
      </c>
      <c r="M16" s="11" t="s">
        <v>25</v>
      </c>
      <c r="N16" s="11" t="s">
        <v>25</v>
      </c>
      <c r="O16" s="11" t="s">
        <v>25</v>
      </c>
      <c r="P16" s="11" t="s">
        <v>25</v>
      </c>
      <c r="Q16" s="11" t="s">
        <v>25</v>
      </c>
      <c r="R16" s="11" t="s">
        <v>25</v>
      </c>
      <c r="S16" s="11" t="s">
        <v>25</v>
      </c>
      <c r="T16" s="11" t="s">
        <v>25</v>
      </c>
      <c r="U16" s="11" t="s">
        <v>25</v>
      </c>
      <c r="V16" s="9">
        <v>100000</v>
      </c>
      <c r="W16" s="18" t="s">
        <v>25</v>
      </c>
    </row>
    <row r="17" spans="2:23" ht="15" customHeight="1" x14ac:dyDescent="0.2">
      <c r="B17" s="23"/>
      <c r="C17" s="41"/>
      <c r="D17" s="23"/>
      <c r="E17" s="7" t="s">
        <v>45</v>
      </c>
      <c r="F17" s="9">
        <v>50000</v>
      </c>
      <c r="G17" s="9">
        <v>0</v>
      </c>
      <c r="H17" s="9">
        <v>-50000</v>
      </c>
      <c r="I17" s="11" t="s">
        <v>25</v>
      </c>
      <c r="J17" s="11" t="s">
        <v>25</v>
      </c>
      <c r="K17" s="11" t="s">
        <v>25</v>
      </c>
      <c r="L17" s="11" t="s">
        <v>25</v>
      </c>
      <c r="M17" s="11" t="s">
        <v>25</v>
      </c>
      <c r="N17" s="11" t="s">
        <v>25</v>
      </c>
      <c r="O17" s="11" t="s">
        <v>25</v>
      </c>
      <c r="P17" s="11" t="s">
        <v>25</v>
      </c>
      <c r="Q17" s="11" t="s">
        <v>25</v>
      </c>
      <c r="R17" s="11" t="s">
        <v>25</v>
      </c>
      <c r="S17" s="11" t="s">
        <v>25</v>
      </c>
      <c r="T17" s="11" t="s">
        <v>25</v>
      </c>
      <c r="U17" s="11" t="s">
        <v>25</v>
      </c>
      <c r="V17" s="11" t="s">
        <v>25</v>
      </c>
      <c r="W17" s="17"/>
    </row>
    <row r="18" spans="2:23" ht="13.5" customHeight="1" x14ac:dyDescent="0.2">
      <c r="B18" s="23"/>
      <c r="C18" s="41"/>
      <c r="D18" s="23"/>
      <c r="E18" s="7" t="s">
        <v>24</v>
      </c>
      <c r="F18" s="9">
        <v>4000000</v>
      </c>
      <c r="G18" s="9">
        <v>0</v>
      </c>
      <c r="H18" s="9">
        <v>-4000000</v>
      </c>
      <c r="I18" s="11" t="s">
        <v>25</v>
      </c>
      <c r="J18" s="11" t="s">
        <v>25</v>
      </c>
      <c r="K18" s="11" t="s">
        <v>25</v>
      </c>
      <c r="L18" s="11" t="s">
        <v>25</v>
      </c>
      <c r="M18" s="11" t="s">
        <v>25</v>
      </c>
      <c r="N18" s="11" t="s">
        <v>25</v>
      </c>
      <c r="O18" s="11" t="s">
        <v>25</v>
      </c>
      <c r="P18" s="11" t="s">
        <v>25</v>
      </c>
      <c r="Q18" s="11" t="s">
        <v>25</v>
      </c>
      <c r="R18" s="11" t="s">
        <v>25</v>
      </c>
      <c r="S18" s="11" t="s">
        <v>25</v>
      </c>
      <c r="T18" s="11" t="s">
        <v>25</v>
      </c>
      <c r="U18" s="11" t="s">
        <v>25</v>
      </c>
      <c r="V18" s="11" t="s">
        <v>25</v>
      </c>
      <c r="W18" s="17"/>
    </row>
    <row r="19" spans="2:23" ht="16.5" customHeight="1" x14ac:dyDescent="0.2">
      <c r="B19" s="24"/>
      <c r="C19" s="39"/>
      <c r="D19" s="24"/>
      <c r="E19" s="1" t="s">
        <v>26</v>
      </c>
      <c r="F19" s="9">
        <v>1132089</v>
      </c>
      <c r="G19" s="9">
        <v>1132089</v>
      </c>
      <c r="H19" s="9">
        <v>1132089</v>
      </c>
      <c r="I19" s="11" t="s">
        <v>25</v>
      </c>
      <c r="J19" s="11" t="s">
        <v>25</v>
      </c>
      <c r="K19" s="11" t="s">
        <v>25</v>
      </c>
      <c r="L19" s="11" t="s">
        <v>25</v>
      </c>
      <c r="M19" s="11" t="s">
        <v>25</v>
      </c>
      <c r="N19" s="11" t="s">
        <v>25</v>
      </c>
      <c r="O19" s="11" t="s">
        <v>25</v>
      </c>
      <c r="P19" s="11" t="s">
        <v>25</v>
      </c>
      <c r="Q19" s="11" t="s">
        <v>25</v>
      </c>
      <c r="R19" s="11" t="s">
        <v>25</v>
      </c>
      <c r="S19" s="11" t="s">
        <v>25</v>
      </c>
      <c r="T19" s="11" t="s">
        <v>25</v>
      </c>
      <c r="U19" s="11" t="s">
        <v>25</v>
      </c>
      <c r="V19" s="9">
        <v>1132089</v>
      </c>
      <c r="W19" s="18" t="s">
        <v>25</v>
      </c>
    </row>
    <row r="20" spans="2:23" ht="22.5" x14ac:dyDescent="0.2">
      <c r="B20" s="5" t="s">
        <v>21</v>
      </c>
      <c r="C20" s="40" t="s">
        <v>46</v>
      </c>
      <c r="D20" s="5" t="s">
        <v>47</v>
      </c>
      <c r="E20" s="7" t="s">
        <v>31</v>
      </c>
      <c r="F20" s="9">
        <v>100000</v>
      </c>
      <c r="G20" s="9">
        <v>100000</v>
      </c>
      <c r="H20" s="9">
        <v>100000</v>
      </c>
      <c r="I20" s="11" t="s">
        <v>25</v>
      </c>
      <c r="J20" s="11" t="s">
        <v>25</v>
      </c>
      <c r="K20" s="11" t="s">
        <v>25</v>
      </c>
      <c r="L20" s="11" t="s">
        <v>25</v>
      </c>
      <c r="M20" s="11" t="s">
        <v>25</v>
      </c>
      <c r="N20" s="11" t="s">
        <v>25</v>
      </c>
      <c r="O20" s="11" t="s">
        <v>25</v>
      </c>
      <c r="P20" s="11" t="s">
        <v>25</v>
      </c>
      <c r="Q20" s="11" t="s">
        <v>25</v>
      </c>
      <c r="R20" s="11" t="s">
        <v>25</v>
      </c>
      <c r="S20" s="11" t="s">
        <v>25</v>
      </c>
      <c r="T20" s="11" t="s">
        <v>25</v>
      </c>
      <c r="U20" s="11" t="s">
        <v>25</v>
      </c>
      <c r="V20" s="9">
        <v>100000</v>
      </c>
      <c r="W20" s="18" t="s">
        <v>25</v>
      </c>
    </row>
    <row r="21" spans="2:23" ht="22.5" x14ac:dyDescent="0.2">
      <c r="B21" s="5" t="s">
        <v>21</v>
      </c>
      <c r="C21" s="40" t="s">
        <v>48</v>
      </c>
      <c r="D21" s="5" t="s">
        <v>49</v>
      </c>
      <c r="E21" s="7" t="s">
        <v>31</v>
      </c>
      <c r="F21" s="9">
        <v>100000</v>
      </c>
      <c r="G21" s="9">
        <v>100000</v>
      </c>
      <c r="H21" s="9">
        <v>100000</v>
      </c>
      <c r="I21" s="11" t="s">
        <v>25</v>
      </c>
      <c r="J21" s="11" t="s">
        <v>25</v>
      </c>
      <c r="K21" s="11" t="s">
        <v>25</v>
      </c>
      <c r="L21" s="11" t="s">
        <v>25</v>
      </c>
      <c r="M21" s="11" t="s">
        <v>25</v>
      </c>
      <c r="N21" s="11" t="s">
        <v>25</v>
      </c>
      <c r="O21" s="11" t="s">
        <v>25</v>
      </c>
      <c r="P21" s="11" t="s">
        <v>25</v>
      </c>
      <c r="Q21" s="11" t="s">
        <v>25</v>
      </c>
      <c r="R21" s="11" t="s">
        <v>25</v>
      </c>
      <c r="S21" s="11" t="s">
        <v>25</v>
      </c>
      <c r="T21" s="11" t="s">
        <v>25</v>
      </c>
      <c r="U21" s="11" t="s">
        <v>25</v>
      </c>
      <c r="V21" s="9">
        <v>100000</v>
      </c>
      <c r="W21" s="18" t="s">
        <v>25</v>
      </c>
    </row>
    <row r="22" spans="2:23" ht="22.5" x14ac:dyDescent="0.2">
      <c r="B22" s="5" t="s">
        <v>21</v>
      </c>
      <c r="C22" s="40" t="s">
        <v>50</v>
      </c>
      <c r="D22" s="5" t="s">
        <v>51</v>
      </c>
      <c r="E22" s="7" t="s">
        <v>31</v>
      </c>
      <c r="F22" s="9">
        <v>100000</v>
      </c>
      <c r="G22" s="9">
        <v>100000</v>
      </c>
      <c r="H22" s="9">
        <v>100000</v>
      </c>
      <c r="I22" s="11" t="s">
        <v>25</v>
      </c>
      <c r="J22" s="11" t="s">
        <v>25</v>
      </c>
      <c r="K22" s="11" t="s">
        <v>25</v>
      </c>
      <c r="L22" s="11" t="s">
        <v>25</v>
      </c>
      <c r="M22" s="11" t="s">
        <v>25</v>
      </c>
      <c r="N22" s="11" t="s">
        <v>25</v>
      </c>
      <c r="O22" s="11" t="s">
        <v>25</v>
      </c>
      <c r="P22" s="11" t="s">
        <v>25</v>
      </c>
      <c r="Q22" s="11" t="s">
        <v>25</v>
      </c>
      <c r="R22" s="11" t="s">
        <v>25</v>
      </c>
      <c r="S22" s="11" t="s">
        <v>25</v>
      </c>
      <c r="T22" s="11" t="s">
        <v>25</v>
      </c>
      <c r="U22" s="11" t="s">
        <v>25</v>
      </c>
      <c r="V22" s="9">
        <v>100000</v>
      </c>
      <c r="W22" s="18" t="s">
        <v>25</v>
      </c>
    </row>
    <row r="23" spans="2:23" ht="33.75" x14ac:dyDescent="0.2">
      <c r="B23" s="1" t="s">
        <v>52</v>
      </c>
      <c r="C23" s="42">
        <v>4101</v>
      </c>
      <c r="D23" s="5" t="s">
        <v>53</v>
      </c>
      <c r="E23" s="7" t="s">
        <v>31</v>
      </c>
      <c r="F23" s="9">
        <v>500000</v>
      </c>
      <c r="G23" s="9">
        <v>500000</v>
      </c>
      <c r="H23" s="9">
        <v>500000</v>
      </c>
      <c r="I23" s="11" t="s">
        <v>25</v>
      </c>
      <c r="J23" s="11" t="s">
        <v>25</v>
      </c>
      <c r="K23" s="11" t="s">
        <v>25</v>
      </c>
      <c r="L23" s="11" t="s">
        <v>25</v>
      </c>
      <c r="M23" s="11" t="s">
        <v>25</v>
      </c>
      <c r="N23" s="11" t="s">
        <v>25</v>
      </c>
      <c r="O23" s="10"/>
      <c r="P23" s="9">
        <v>10800</v>
      </c>
      <c r="Q23" s="11" t="s">
        <v>25</v>
      </c>
      <c r="R23" s="11" t="s">
        <v>25</v>
      </c>
      <c r="S23" s="11" t="s">
        <v>25</v>
      </c>
      <c r="T23" s="11" t="s">
        <v>25</v>
      </c>
      <c r="U23" s="9">
        <v>10800</v>
      </c>
      <c r="V23" s="9">
        <v>489200</v>
      </c>
      <c r="W23" s="19">
        <f>U23/H23</f>
        <v>2.1600000000000001E-2</v>
      </c>
    </row>
    <row r="24" spans="2:23" ht="33.75" x14ac:dyDescent="0.2">
      <c r="B24" s="1" t="s">
        <v>52</v>
      </c>
      <c r="C24" s="42">
        <v>4102</v>
      </c>
      <c r="D24" s="1" t="s">
        <v>54</v>
      </c>
      <c r="E24" s="7" t="s">
        <v>31</v>
      </c>
      <c r="F24" s="9">
        <v>500000</v>
      </c>
      <c r="G24" s="9">
        <v>500000</v>
      </c>
      <c r="H24" s="9">
        <v>500000</v>
      </c>
      <c r="I24" s="11" t="s">
        <v>25</v>
      </c>
      <c r="J24" s="11" t="s">
        <v>25</v>
      </c>
      <c r="K24" s="11" t="s">
        <v>25</v>
      </c>
      <c r="L24" s="11" t="s">
        <v>25</v>
      </c>
      <c r="M24" s="11" t="s">
        <v>25</v>
      </c>
      <c r="N24" s="9">
        <v>1290</v>
      </c>
      <c r="O24" s="11" t="s">
        <v>25</v>
      </c>
      <c r="P24" s="11" t="s">
        <v>25</v>
      </c>
      <c r="Q24" s="11" t="s">
        <v>25</v>
      </c>
      <c r="R24" s="11" t="s">
        <v>25</v>
      </c>
      <c r="S24" s="11" t="s">
        <v>25</v>
      </c>
      <c r="T24" s="11" t="s">
        <v>25</v>
      </c>
      <c r="U24" s="9">
        <v>1290</v>
      </c>
      <c r="V24" s="9">
        <v>498710</v>
      </c>
      <c r="W24" s="19">
        <f t="shared" ref="W24:W25" si="0">U24/H24</f>
        <v>2.5799999999999998E-3</v>
      </c>
    </row>
    <row r="25" spans="2:23" ht="33.75" x14ac:dyDescent="0.2">
      <c r="B25" s="1" t="s">
        <v>52</v>
      </c>
      <c r="C25" s="42">
        <v>4103</v>
      </c>
      <c r="D25" s="1" t="s">
        <v>55</v>
      </c>
      <c r="E25" s="7" t="s">
        <v>31</v>
      </c>
      <c r="F25" s="9">
        <v>4500000</v>
      </c>
      <c r="G25" s="9">
        <v>4500000</v>
      </c>
      <c r="H25" s="9">
        <v>4500000</v>
      </c>
      <c r="I25" s="11" t="s">
        <v>25</v>
      </c>
      <c r="J25" s="11" t="s">
        <v>25</v>
      </c>
      <c r="K25" s="11" t="s">
        <v>25</v>
      </c>
      <c r="L25" s="11" t="s">
        <v>25</v>
      </c>
      <c r="M25" s="11" t="s">
        <v>25</v>
      </c>
      <c r="N25" s="11" t="s">
        <v>25</v>
      </c>
      <c r="O25" s="10"/>
      <c r="P25" s="9">
        <v>49000</v>
      </c>
      <c r="Q25" s="11" t="s">
        <v>25</v>
      </c>
      <c r="R25" s="11" t="s">
        <v>25</v>
      </c>
      <c r="S25" s="11" t="s">
        <v>25</v>
      </c>
      <c r="T25" s="11" t="s">
        <v>25</v>
      </c>
      <c r="U25" s="9">
        <v>49000</v>
      </c>
      <c r="V25" s="9">
        <v>4451000</v>
      </c>
      <c r="W25" s="19">
        <f t="shared" si="0"/>
        <v>1.0888888888888889E-2</v>
      </c>
    </row>
    <row r="26" spans="2:23" ht="19.5" customHeight="1" x14ac:dyDescent="0.2">
      <c r="B26" s="25"/>
      <c r="C26" s="26"/>
      <c r="D26" s="27" t="s">
        <v>56</v>
      </c>
      <c r="E26" s="28"/>
      <c r="F26" s="14">
        <v>16201013</v>
      </c>
      <c r="G26" s="14">
        <v>10362074</v>
      </c>
      <c r="H26" s="14">
        <v>16446099</v>
      </c>
      <c r="I26" s="15" t="s">
        <v>25</v>
      </c>
      <c r="J26" s="15" t="s">
        <v>25</v>
      </c>
      <c r="K26" s="15" t="s">
        <v>25</v>
      </c>
      <c r="L26" s="15" t="s">
        <v>25</v>
      </c>
      <c r="M26" s="15" t="s">
        <v>25</v>
      </c>
      <c r="N26" s="14">
        <v>1290</v>
      </c>
      <c r="O26" s="16">
        <f>SUM(O4:O25)</f>
        <v>8860</v>
      </c>
      <c r="P26" s="16">
        <f>SUM(P4:P25)</f>
        <v>74559</v>
      </c>
      <c r="Q26" s="15" t="s">
        <v>25</v>
      </c>
      <c r="R26" s="15" t="s">
        <v>25</v>
      </c>
      <c r="S26" s="15" t="s">
        <v>25</v>
      </c>
      <c r="T26" s="15" t="s">
        <v>25</v>
      </c>
      <c r="U26" s="14">
        <f>SUM(U4:U25)</f>
        <v>84709</v>
      </c>
      <c r="V26" s="14">
        <v>10300984</v>
      </c>
      <c r="W26" s="20">
        <f>U26/H26</f>
        <v>5.1507047355120504E-3</v>
      </c>
    </row>
  </sheetData>
  <mergeCells count="22">
    <mergeCell ref="I2:U2"/>
    <mergeCell ref="V2:V3"/>
    <mergeCell ref="W2:W3"/>
    <mergeCell ref="B4:B5"/>
    <mergeCell ref="C4:C5"/>
    <mergeCell ref="D4:D5"/>
    <mergeCell ref="B2:B3"/>
    <mergeCell ref="C2:C3"/>
    <mergeCell ref="D2:D3"/>
    <mergeCell ref="E2:E3"/>
    <mergeCell ref="F2:H2"/>
    <mergeCell ref="B9:B10"/>
    <mergeCell ref="C9:C10"/>
    <mergeCell ref="D9:D10"/>
    <mergeCell ref="B11:B12"/>
    <mergeCell ref="C11:C12"/>
    <mergeCell ref="D11:D12"/>
    <mergeCell ref="B16:B19"/>
    <mergeCell ref="C16:C19"/>
    <mergeCell ref="D16:D19"/>
    <mergeCell ref="B26:C26"/>
    <mergeCell ref="D26:E2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ACOMPANHAMENTO EXECUÇÃO OI 2020</dc:title>
  <dc:creator>larissa.oliveira</dc:creator>
  <cp:keywords>()</cp:keywords>
  <cp:lastModifiedBy>Larissa Oliveira Pereira</cp:lastModifiedBy>
  <dcterms:created xsi:type="dcterms:W3CDTF">2021-02-18T17:53:32Z</dcterms:created>
  <dcterms:modified xsi:type="dcterms:W3CDTF">2022-01-26T19:38:07Z</dcterms:modified>
</cp:coreProperties>
</file>