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Orçamento de investimento\2025\OI MAI 2025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Print_Area" localSheetId="0">Planilha1!$B$1:$O$18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15" i="1"/>
  <c r="N16" i="1"/>
  <c r="N14" i="1"/>
  <c r="N13" i="1"/>
  <c r="N6" i="1"/>
  <c r="N7" i="1"/>
  <c r="N8" i="1"/>
  <c r="N9" i="1"/>
  <c r="N10" i="1"/>
  <c r="N11" i="1"/>
  <c r="N12" i="1"/>
  <c r="N5" i="1"/>
  <c r="N4" i="1"/>
  <c r="M5" i="1"/>
  <c r="M15" i="1"/>
  <c r="M16" i="1"/>
  <c r="M14" i="1"/>
  <c r="M6" i="1"/>
  <c r="M7" i="1"/>
  <c r="M8" i="1"/>
  <c r="M9" i="1"/>
  <c r="M10" i="1"/>
  <c r="M11" i="1"/>
  <c r="M12" i="1"/>
  <c r="L17" i="1"/>
  <c r="L13" i="1"/>
  <c r="L4" i="1"/>
  <c r="K4" i="1" l="1"/>
  <c r="M4" i="1" s="1"/>
  <c r="K13" i="1"/>
  <c r="K17" i="1" l="1"/>
  <c r="O16" i="1"/>
  <c r="O15" i="1"/>
  <c r="O14" i="1"/>
  <c r="O12" i="1"/>
  <c r="O11" i="1"/>
  <c r="O10" i="1"/>
  <c r="O9" i="1"/>
  <c r="O8" i="1"/>
  <c r="O7" i="1"/>
  <c r="O6" i="1"/>
  <c r="O5" i="1"/>
  <c r="J13" i="1"/>
  <c r="J4" i="1"/>
  <c r="J17" i="1" s="1"/>
  <c r="I13" i="1" l="1"/>
  <c r="I4" i="1"/>
  <c r="M13" i="1" l="1"/>
  <c r="O13" i="1" s="1"/>
  <c r="I17" i="1"/>
  <c r="M17" i="1" s="1"/>
  <c r="H13" i="1"/>
  <c r="H4" i="1"/>
  <c r="H17" i="1" l="1"/>
  <c r="G13" i="1"/>
  <c r="G4" i="1"/>
  <c r="D13" i="1"/>
  <c r="F15" i="1"/>
  <c r="F16" i="1"/>
  <c r="F14" i="1"/>
  <c r="F13" i="1" s="1"/>
  <c r="E13" i="1"/>
  <c r="F6" i="1"/>
  <c r="F7" i="1"/>
  <c r="F8" i="1"/>
  <c r="F9" i="1"/>
  <c r="F10" i="1"/>
  <c r="F11" i="1"/>
  <c r="F12" i="1"/>
  <c r="F4" i="1"/>
  <c r="F5" i="1"/>
  <c r="E4" i="1"/>
  <c r="D4" i="1"/>
  <c r="D17" i="1" s="1"/>
  <c r="E17" i="1" l="1"/>
  <c r="O4" i="1"/>
  <c r="F17" i="1"/>
  <c r="G17" i="1"/>
  <c r="O17" i="1" l="1"/>
</calcChain>
</file>

<file path=xl/sharedStrings.xml><?xml version="1.0" encoding="utf-8"?>
<sst xmlns="http://schemas.openxmlformats.org/spreadsheetml/2006/main" count="45" uniqueCount="35">
  <si>
    <t>Tipo Ação</t>
  </si>
  <si>
    <t>Ação - Título</t>
  </si>
  <si>
    <t>Geração Própria (R$)</t>
  </si>
  <si>
    <t>3005 - Programa Transporte Aquaviário</t>
  </si>
  <si>
    <t>Demais</t>
  </si>
  <si>
    <t>15YD -  Adequação da profundidade do berço de atracação 103 do Porto de Fortaleza (CE)</t>
  </si>
  <si>
    <t>142Z - Adequação de Instalações de Acostagem, de Movimentação e Armazenagem de Cargas, no Porto de Fortaleza (CE)</t>
  </si>
  <si>
    <t>143A - Adequação de Instalações Gerais e de Suprimentos no Porto de Fortaleza (CE)</t>
  </si>
  <si>
    <t>147E - Adequação de Instalações de Proteção à Atracação e Operação de Navios, no Porto de Fortaleza (CE)</t>
  </si>
  <si>
    <t>20HL - Estudos e Projetos para Infraestrutura Portuária</t>
  </si>
  <si>
    <t>Específica</t>
  </si>
  <si>
    <t>14KM - Implantação de Sistema Portuário de Monitoramento de Cargas e da Cadeia Logística</t>
  </si>
  <si>
    <t>14RC - Implantação do Programa de Conformidade do Gerenciamento de Resíduos Sólidos e Efluentes Líquidos nos Portos Marítimos</t>
  </si>
  <si>
    <t>4101 - Manutenção e Adequação de Bens Imóveis</t>
  </si>
  <si>
    <t>4102 - Manutenção e Adequação de Bens Móveis, Veículos, Máquinas e Equipamentos</t>
  </si>
  <si>
    <t>4103 - Manutenção e Adequação de Ativos de Informática, Informação e Teleprocessamento</t>
  </si>
  <si>
    <t>Total de Despesas</t>
  </si>
  <si>
    <t>Programa</t>
  </si>
  <si>
    <t>20HM - Estudos para o Desenvolvimento do Setor Portuário</t>
  </si>
  <si>
    <t>JANEIRO</t>
  </si>
  <si>
    <t>SEA (R$)*</t>
  </si>
  <si>
    <t>*SEA - Saldo de recurso da união de exercicio anterior</t>
  </si>
  <si>
    <t>%
Executado
no mês</t>
  </si>
  <si>
    <t>0035 - Programa de Gestão e Manutenção das 
Empresas Estatais Federais</t>
  </si>
  <si>
    <t>COMPANHIA DOCAS DO CEARÁ
ORÇAMENTO DE INVESTIMENTO
EXECUÇÃO MENSAL - 2025 (R$)</t>
  </si>
  <si>
    <t>Total (R$)</t>
  </si>
  <si>
    <t>Executado 2024 - (R$)</t>
  </si>
  <si>
    <t>%
Executado
2025</t>
  </si>
  <si>
    <t>FEVEREIRO</t>
  </si>
  <si>
    <t>Valor Executado (R$)</t>
  </si>
  <si>
    <t>Total Executado - (R$)</t>
  </si>
  <si>
    <t>MARÇO</t>
  </si>
  <si>
    <t>ABRIL</t>
  </si>
  <si>
    <t>MAIO</t>
  </si>
  <si>
    <t>ÚLTIMO APROVADO
PLOA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</si>
</sst>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4" borderId="1" xfId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3" fontId="8" fillId="4" borderId="8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38100</xdr:rowOff>
    </xdr:from>
    <xdr:to>
      <xdr:col>2</xdr:col>
      <xdr:colOff>2047875</xdr:colOff>
      <xdr:row>0</xdr:row>
      <xdr:rowOff>770488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381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"/>
  <sheetViews>
    <sheetView tabSelected="1" zoomScaleNormal="100" workbookViewId="0">
      <selection activeCell="B1" sqref="B1:O1"/>
    </sheetView>
  </sheetViews>
  <sheetFormatPr defaultRowHeight="15" x14ac:dyDescent="0.25"/>
  <cols>
    <col min="1" max="1" width="3.140625" customWidth="1"/>
    <col min="2" max="2" width="9.85546875" customWidth="1"/>
    <col min="3" max="3" width="51.42578125" customWidth="1"/>
    <col min="4" max="4" width="12.28515625" customWidth="1"/>
    <col min="5" max="5" width="10.140625" customWidth="1"/>
    <col min="6" max="6" width="13.5703125" customWidth="1"/>
    <col min="7" max="7" width="12.5703125" customWidth="1"/>
    <col min="8" max="8" width="16.28515625" bestFit="1" customWidth="1"/>
    <col min="9" max="12" width="16.28515625" customWidth="1"/>
    <col min="13" max="14" width="17.140625" customWidth="1"/>
    <col min="15" max="15" width="10.5703125" bestFit="1" customWidth="1"/>
  </cols>
  <sheetData>
    <row r="1" spans="2:15" ht="63" customHeight="1" x14ac:dyDescent="0.25">
      <c r="B1" s="25" t="s">
        <v>24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2:15" ht="31.5" customHeight="1" x14ac:dyDescent="0.25">
      <c r="B2" s="26" t="s">
        <v>0</v>
      </c>
      <c r="C2" s="26" t="s">
        <v>1</v>
      </c>
      <c r="D2" s="23" t="s">
        <v>34</v>
      </c>
      <c r="E2" s="23"/>
      <c r="F2" s="23"/>
      <c r="G2" s="26" t="s">
        <v>26</v>
      </c>
      <c r="H2" s="29" t="s">
        <v>29</v>
      </c>
      <c r="I2" s="30"/>
      <c r="J2" s="30"/>
      <c r="K2" s="30"/>
      <c r="L2" s="31"/>
      <c r="M2" s="27" t="s">
        <v>30</v>
      </c>
      <c r="N2" s="26" t="s">
        <v>22</v>
      </c>
      <c r="O2" s="26" t="s">
        <v>27</v>
      </c>
    </row>
    <row r="3" spans="2:15" ht="25.5" x14ac:dyDescent="0.25">
      <c r="B3" s="26"/>
      <c r="C3" s="26"/>
      <c r="D3" s="1" t="s">
        <v>2</v>
      </c>
      <c r="E3" s="1" t="s">
        <v>20</v>
      </c>
      <c r="F3" s="2" t="s">
        <v>25</v>
      </c>
      <c r="G3" s="26"/>
      <c r="H3" s="3" t="s">
        <v>19</v>
      </c>
      <c r="I3" s="3" t="s">
        <v>28</v>
      </c>
      <c r="J3" s="3" t="s">
        <v>31</v>
      </c>
      <c r="K3" s="3" t="s">
        <v>32</v>
      </c>
      <c r="L3" s="3" t="s">
        <v>33</v>
      </c>
      <c r="M3" s="28"/>
      <c r="N3" s="26"/>
      <c r="O3" s="26"/>
    </row>
    <row r="4" spans="2:15" x14ac:dyDescent="0.25">
      <c r="B4" s="4" t="s">
        <v>17</v>
      </c>
      <c r="C4" s="5" t="s">
        <v>3</v>
      </c>
      <c r="D4" s="6">
        <f t="shared" ref="D4:L4" si="0">SUM(D5:D12)</f>
        <v>36811039</v>
      </c>
      <c r="E4" s="6">
        <f t="shared" si="0"/>
        <v>1147156</v>
      </c>
      <c r="F4" s="6">
        <f t="shared" si="0"/>
        <v>37958195</v>
      </c>
      <c r="G4" s="6">
        <f t="shared" si="0"/>
        <v>5065265</v>
      </c>
      <c r="H4" s="6">
        <f t="shared" si="0"/>
        <v>0</v>
      </c>
      <c r="I4" s="6">
        <f t="shared" si="0"/>
        <v>869368</v>
      </c>
      <c r="J4" s="6">
        <f t="shared" si="0"/>
        <v>254651</v>
      </c>
      <c r="K4" s="6">
        <f t="shared" si="0"/>
        <v>103571</v>
      </c>
      <c r="L4" s="6">
        <f t="shared" si="0"/>
        <v>191612</v>
      </c>
      <c r="M4" s="6">
        <f>SUM(H4:L4)</f>
        <v>1419202</v>
      </c>
      <c r="N4" s="7">
        <f>L4/F4*100</f>
        <v>0.50479744887764022</v>
      </c>
      <c r="O4" s="7">
        <f t="shared" ref="O4:O16" si="1">M4/F4*100</f>
        <v>3.738855338089706</v>
      </c>
    </row>
    <row r="5" spans="2:15" ht="30.75" customHeight="1" x14ac:dyDescent="0.25">
      <c r="B5" s="13" t="s">
        <v>4</v>
      </c>
      <c r="C5" s="14" t="s">
        <v>5</v>
      </c>
      <c r="D5" s="15">
        <v>3000000</v>
      </c>
      <c r="E5" s="15">
        <v>0</v>
      </c>
      <c r="F5" s="8">
        <f>D5+E5</f>
        <v>3000000</v>
      </c>
      <c r="G5" s="15">
        <v>0</v>
      </c>
      <c r="H5" s="8">
        <v>0</v>
      </c>
      <c r="I5" s="8"/>
      <c r="J5" s="8"/>
      <c r="K5" s="8">
        <v>0</v>
      </c>
      <c r="L5" s="8">
        <v>0</v>
      </c>
      <c r="M5" s="15">
        <f>SUM(H5:L5)</f>
        <v>0</v>
      </c>
      <c r="N5" s="19">
        <f>L5/F5*100</f>
        <v>0</v>
      </c>
      <c r="O5" s="9">
        <f t="shared" si="1"/>
        <v>0</v>
      </c>
    </row>
    <row r="6" spans="2:15" ht="44.25" customHeight="1" x14ac:dyDescent="0.25">
      <c r="B6" s="13" t="s">
        <v>4</v>
      </c>
      <c r="C6" s="16" t="s">
        <v>6</v>
      </c>
      <c r="D6" s="15">
        <v>11275000</v>
      </c>
      <c r="E6" s="15">
        <v>0</v>
      </c>
      <c r="F6" s="8">
        <f t="shared" ref="F6:F16" si="2">D6+E6</f>
        <v>11275000</v>
      </c>
      <c r="G6" s="15">
        <v>749007</v>
      </c>
      <c r="H6" s="10">
        <v>0</v>
      </c>
      <c r="I6" s="10"/>
      <c r="J6" s="10">
        <v>207451</v>
      </c>
      <c r="K6" s="10">
        <v>97271</v>
      </c>
      <c r="L6" s="10">
        <v>127168</v>
      </c>
      <c r="M6" s="15">
        <f t="shared" ref="M6:M12" si="3">SUM(H6:L6)</f>
        <v>431890</v>
      </c>
      <c r="N6" s="19">
        <f t="shared" ref="N6:N12" si="4">L6/F6*100</f>
        <v>1.1278758314855875</v>
      </c>
      <c r="O6" s="9">
        <f t="shared" si="1"/>
        <v>3.8305099778270515</v>
      </c>
    </row>
    <row r="7" spans="2:15" ht="32.25" customHeight="1" x14ac:dyDescent="0.25">
      <c r="B7" s="13" t="s">
        <v>4</v>
      </c>
      <c r="C7" s="16" t="s">
        <v>7</v>
      </c>
      <c r="D7" s="15">
        <v>16949343</v>
      </c>
      <c r="E7" s="15"/>
      <c r="F7" s="8">
        <f t="shared" si="2"/>
        <v>16949343</v>
      </c>
      <c r="G7" s="15">
        <v>1605490</v>
      </c>
      <c r="H7" s="10">
        <v>0</v>
      </c>
      <c r="I7" s="10">
        <v>520730</v>
      </c>
      <c r="J7" s="10">
        <v>25200</v>
      </c>
      <c r="K7" s="10">
        <v>6300</v>
      </c>
      <c r="L7" s="10">
        <v>64444</v>
      </c>
      <c r="M7" s="15">
        <f t="shared" si="3"/>
        <v>616674</v>
      </c>
      <c r="N7" s="19">
        <f t="shared" si="4"/>
        <v>0.38021532752036469</v>
      </c>
      <c r="O7" s="9">
        <f t="shared" si="1"/>
        <v>3.638335716021559</v>
      </c>
    </row>
    <row r="8" spans="2:15" ht="29.25" customHeight="1" x14ac:dyDescent="0.25">
      <c r="B8" s="13" t="s">
        <v>4</v>
      </c>
      <c r="C8" s="16" t="s">
        <v>8</v>
      </c>
      <c r="D8" s="15">
        <v>2285863</v>
      </c>
      <c r="E8" s="15">
        <v>256956</v>
      </c>
      <c r="F8" s="8">
        <f t="shared" si="2"/>
        <v>2542819</v>
      </c>
      <c r="G8" s="15">
        <v>1418582</v>
      </c>
      <c r="H8" s="8">
        <v>0</v>
      </c>
      <c r="I8" s="8">
        <v>20693</v>
      </c>
      <c r="J8" s="8"/>
      <c r="K8" s="8">
        <v>0</v>
      </c>
      <c r="L8" s="8">
        <v>0</v>
      </c>
      <c r="M8" s="15">
        <f t="shared" si="3"/>
        <v>20693</v>
      </c>
      <c r="N8" s="19">
        <f t="shared" si="4"/>
        <v>0</v>
      </c>
      <c r="O8" s="9">
        <f t="shared" si="1"/>
        <v>0.81378186964939303</v>
      </c>
    </row>
    <row r="9" spans="2:15" ht="21" customHeight="1" x14ac:dyDescent="0.25">
      <c r="B9" s="13" t="s">
        <v>4</v>
      </c>
      <c r="C9" s="17" t="s">
        <v>18</v>
      </c>
      <c r="D9" s="15">
        <v>2010833</v>
      </c>
      <c r="E9" s="18">
        <v>0</v>
      </c>
      <c r="F9" s="8">
        <f t="shared" si="2"/>
        <v>2010833</v>
      </c>
      <c r="G9" s="18">
        <v>320854</v>
      </c>
      <c r="H9" s="12">
        <v>0</v>
      </c>
      <c r="I9" s="12"/>
      <c r="J9" s="12"/>
      <c r="K9" s="12">
        <v>0</v>
      </c>
      <c r="L9" s="12">
        <v>0</v>
      </c>
      <c r="M9" s="15">
        <f t="shared" si="3"/>
        <v>0</v>
      </c>
      <c r="N9" s="19">
        <f t="shared" si="4"/>
        <v>0</v>
      </c>
      <c r="O9" s="9">
        <f t="shared" si="1"/>
        <v>0</v>
      </c>
    </row>
    <row r="10" spans="2:15" ht="21.75" customHeight="1" x14ac:dyDescent="0.25">
      <c r="B10" s="13" t="s">
        <v>4</v>
      </c>
      <c r="C10" s="17" t="s">
        <v>9</v>
      </c>
      <c r="D10" s="15">
        <v>1190000</v>
      </c>
      <c r="E10" s="15"/>
      <c r="F10" s="8">
        <f t="shared" si="2"/>
        <v>1190000</v>
      </c>
      <c r="G10" s="15">
        <v>971332</v>
      </c>
      <c r="H10" s="12">
        <v>0</v>
      </c>
      <c r="I10" s="12">
        <v>327945</v>
      </c>
      <c r="J10" s="12">
        <v>22000</v>
      </c>
      <c r="K10" s="12">
        <v>0</v>
      </c>
      <c r="L10" s="21">
        <v>0</v>
      </c>
      <c r="M10" s="15">
        <f t="shared" si="3"/>
        <v>349945</v>
      </c>
      <c r="N10" s="19">
        <f t="shared" si="4"/>
        <v>0</v>
      </c>
      <c r="O10" s="9">
        <f t="shared" si="1"/>
        <v>29.407142857142858</v>
      </c>
    </row>
    <row r="11" spans="2:15" ht="30" customHeight="1" x14ac:dyDescent="0.25">
      <c r="B11" s="13" t="s">
        <v>10</v>
      </c>
      <c r="C11" s="17" t="s">
        <v>11</v>
      </c>
      <c r="E11" s="18">
        <v>390200</v>
      </c>
      <c r="F11" s="8">
        <f t="shared" si="2"/>
        <v>390200</v>
      </c>
      <c r="G11" s="18">
        <v>0</v>
      </c>
      <c r="H11" s="12">
        <v>0</v>
      </c>
      <c r="I11" s="12"/>
      <c r="J11" s="12"/>
      <c r="K11" s="12">
        <v>0</v>
      </c>
      <c r="L11" s="12">
        <v>0</v>
      </c>
      <c r="M11" s="15">
        <f t="shared" si="3"/>
        <v>0</v>
      </c>
      <c r="N11" s="19">
        <f t="shared" si="4"/>
        <v>0</v>
      </c>
      <c r="O11" s="9">
        <f t="shared" si="1"/>
        <v>0</v>
      </c>
    </row>
    <row r="12" spans="2:15" ht="45.75" customHeight="1" x14ac:dyDescent="0.25">
      <c r="B12" s="13" t="s">
        <v>10</v>
      </c>
      <c r="C12" s="17" t="s">
        <v>12</v>
      </c>
      <c r="D12" s="18">
        <v>100000</v>
      </c>
      <c r="E12" s="18">
        <v>500000</v>
      </c>
      <c r="F12" s="8">
        <f t="shared" si="2"/>
        <v>600000</v>
      </c>
      <c r="G12" s="18">
        <v>0</v>
      </c>
      <c r="H12" s="12">
        <v>0</v>
      </c>
      <c r="I12" s="12"/>
      <c r="J12" s="12"/>
      <c r="K12" s="12">
        <v>0</v>
      </c>
      <c r="L12" s="12">
        <v>0</v>
      </c>
      <c r="M12" s="15">
        <f t="shared" si="3"/>
        <v>0</v>
      </c>
      <c r="N12" s="19">
        <f t="shared" si="4"/>
        <v>0</v>
      </c>
      <c r="O12" s="9">
        <f t="shared" si="1"/>
        <v>0</v>
      </c>
    </row>
    <row r="13" spans="2:15" ht="30" customHeight="1" x14ac:dyDescent="0.25">
      <c r="B13" s="4" t="s">
        <v>17</v>
      </c>
      <c r="C13" s="20" t="s">
        <v>23</v>
      </c>
      <c r="D13" s="6">
        <f>SUM(D14:D16)</f>
        <v>4141600</v>
      </c>
      <c r="E13" s="6">
        <f t="shared" ref="E13:L13" si="5">SUM(E14:E16)</f>
        <v>0</v>
      </c>
      <c r="F13" s="6">
        <f t="shared" si="5"/>
        <v>4141600</v>
      </c>
      <c r="G13" s="6">
        <f t="shared" si="5"/>
        <v>863427</v>
      </c>
      <c r="H13" s="6">
        <f t="shared" si="5"/>
        <v>165950</v>
      </c>
      <c r="I13" s="6">
        <f t="shared" si="5"/>
        <v>148877.1</v>
      </c>
      <c r="J13" s="6">
        <f t="shared" si="5"/>
        <v>355254</v>
      </c>
      <c r="K13" s="6">
        <f t="shared" si="5"/>
        <v>162100</v>
      </c>
      <c r="L13" s="6">
        <f t="shared" si="5"/>
        <v>164122</v>
      </c>
      <c r="M13" s="6">
        <f>SUM(H13:L13)</f>
        <v>996303.1</v>
      </c>
      <c r="N13" s="7">
        <f>L13/F13*100</f>
        <v>3.9627680123623721</v>
      </c>
      <c r="O13" s="7">
        <f t="shared" si="1"/>
        <v>24.055995267529457</v>
      </c>
    </row>
    <row r="14" spans="2:15" ht="20.25" customHeight="1" x14ac:dyDescent="0.25">
      <c r="B14" s="13" t="s">
        <v>4</v>
      </c>
      <c r="C14" s="17" t="s">
        <v>13</v>
      </c>
      <c r="D14" s="15">
        <v>3200000</v>
      </c>
      <c r="E14" s="15">
        <v>0</v>
      </c>
      <c r="F14" s="8">
        <f t="shared" si="2"/>
        <v>3200000</v>
      </c>
      <c r="G14" s="18">
        <v>493173</v>
      </c>
      <c r="H14" s="11">
        <v>162990</v>
      </c>
      <c r="I14" s="11">
        <v>86063</v>
      </c>
      <c r="J14" s="11">
        <v>45690</v>
      </c>
      <c r="K14" s="11">
        <v>159170</v>
      </c>
      <c r="L14" s="12">
        <v>164122</v>
      </c>
      <c r="M14" s="15">
        <f>SUM(H14:L14)</f>
        <v>618035</v>
      </c>
      <c r="N14" s="19">
        <f>L14/F14*100</f>
        <v>5.1288124999999996</v>
      </c>
      <c r="O14" s="9">
        <f t="shared" si="1"/>
        <v>19.313593749999999</v>
      </c>
    </row>
    <row r="15" spans="2:15" ht="33.75" customHeight="1" x14ac:dyDescent="0.25">
      <c r="B15" s="13" t="s">
        <v>4</v>
      </c>
      <c r="C15" s="17" t="s">
        <v>14</v>
      </c>
      <c r="D15" s="15">
        <v>341600</v>
      </c>
      <c r="E15" s="15">
        <v>0</v>
      </c>
      <c r="F15" s="8">
        <f t="shared" si="2"/>
        <v>341600</v>
      </c>
      <c r="G15" s="18">
        <v>264092</v>
      </c>
      <c r="H15" s="11">
        <v>2960</v>
      </c>
      <c r="I15" s="11">
        <v>22444.1</v>
      </c>
      <c r="J15" s="11">
        <v>309564</v>
      </c>
      <c r="K15" s="11">
        <v>2930</v>
      </c>
      <c r="L15" s="11">
        <v>0</v>
      </c>
      <c r="M15" s="15">
        <f t="shared" ref="M15:M16" si="6">SUM(H15:L15)</f>
        <v>337898.1</v>
      </c>
      <c r="N15" s="19">
        <f t="shared" ref="N15:N16" si="7">L15/F15*100</f>
        <v>0</v>
      </c>
      <c r="O15" s="9">
        <f t="shared" si="1"/>
        <v>98.916305620608895</v>
      </c>
    </row>
    <row r="16" spans="2:15" ht="32.25" customHeight="1" x14ac:dyDescent="0.25">
      <c r="B16" s="13" t="s">
        <v>4</v>
      </c>
      <c r="C16" s="17" t="s">
        <v>15</v>
      </c>
      <c r="D16" s="15">
        <v>600000</v>
      </c>
      <c r="E16" s="15"/>
      <c r="F16" s="8">
        <f t="shared" si="2"/>
        <v>600000</v>
      </c>
      <c r="G16" s="18">
        <v>106162</v>
      </c>
      <c r="H16" s="11">
        <v>0</v>
      </c>
      <c r="I16" s="11">
        <v>40370</v>
      </c>
      <c r="J16" s="11"/>
      <c r="K16" s="11">
        <v>0</v>
      </c>
      <c r="L16" s="11">
        <v>0</v>
      </c>
      <c r="M16" s="15">
        <f t="shared" si="6"/>
        <v>40370</v>
      </c>
      <c r="N16" s="19">
        <f t="shared" si="7"/>
        <v>0</v>
      </c>
      <c r="O16" s="9">
        <f t="shared" si="1"/>
        <v>6.7283333333333335</v>
      </c>
    </row>
    <row r="17" spans="2:15" ht="19.5" customHeight="1" x14ac:dyDescent="0.25">
      <c r="B17" s="22" t="s">
        <v>16</v>
      </c>
      <c r="C17" s="22"/>
      <c r="D17" s="6">
        <f>D13+D4</f>
        <v>40952639</v>
      </c>
      <c r="E17" s="6">
        <f t="shared" ref="E17:G17" si="8">E13+E4</f>
        <v>1147156</v>
      </c>
      <c r="F17" s="6">
        <f t="shared" si="8"/>
        <v>42099795</v>
      </c>
      <c r="G17" s="6">
        <f t="shared" si="8"/>
        <v>5928692</v>
      </c>
      <c r="H17" s="6">
        <f>H13+H4</f>
        <v>165950</v>
      </c>
      <c r="I17" s="6">
        <f>I13+I4</f>
        <v>1018245.1</v>
      </c>
      <c r="J17" s="6">
        <f>J13+J4</f>
        <v>609905</v>
      </c>
      <c r="K17" s="6">
        <f>K13+K4</f>
        <v>265671</v>
      </c>
      <c r="L17" s="6">
        <f>L13+L4</f>
        <v>355734</v>
      </c>
      <c r="M17" s="6">
        <f>SUM(H17:L17)</f>
        <v>2415505.1</v>
      </c>
      <c r="N17" s="7">
        <f>L17/F17*100</f>
        <v>0.84497798623484988</v>
      </c>
      <c r="O17" s="7">
        <f>M17/F17*100</f>
        <v>5.7375697435106279</v>
      </c>
    </row>
    <row r="18" spans="2:15" x14ac:dyDescent="0.25">
      <c r="B18" s="24" t="s">
        <v>21</v>
      </c>
      <c r="C18" s="24"/>
      <c r="D18" s="24"/>
      <c r="E18" s="24"/>
      <c r="F18" s="24"/>
    </row>
  </sheetData>
  <mergeCells count="11">
    <mergeCell ref="B17:C17"/>
    <mergeCell ref="D2:F2"/>
    <mergeCell ref="B18:F18"/>
    <mergeCell ref="B1:O1"/>
    <mergeCell ref="B2:B3"/>
    <mergeCell ref="C2:C3"/>
    <mergeCell ref="G2:G3"/>
    <mergeCell ref="O2:O3"/>
    <mergeCell ref="M2:M3"/>
    <mergeCell ref="N2:N3"/>
    <mergeCell ref="H2:L2"/>
  </mergeCells>
  <pageMargins left="0.511811024" right="0.511811024" top="0.78740157499999996" bottom="0.78740157499999996" header="0.31496062000000002" footer="0.31496062000000002"/>
  <pageSetup paperSize="9" scale="5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2025-06-25T20:11:20Z</cp:lastPrinted>
  <dcterms:created xsi:type="dcterms:W3CDTF">2023-03-15T12:52:48Z</dcterms:created>
  <dcterms:modified xsi:type="dcterms:W3CDTF">2025-07-01T17:48:38Z</dcterms:modified>
</cp:coreProperties>
</file>