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CON\LAI\Despesas e Receitas\Despesas\2021\OI\"/>
    </mc:Choice>
  </mc:AlternateContent>
  <bookViews>
    <workbookView xWindow="0" yWindow="0" windowWidth="19200" windowHeight="11460"/>
  </bookViews>
  <sheets>
    <sheet name="Acompanhamento" sheetId="1" r:id="rId1"/>
  </sheets>
  <definedNames>
    <definedName name="_xlnm.Print_Area" localSheetId="0">Acompanhamento!$A$1:$Q$21</definedName>
    <definedName name="_xlnm.Print_Titles" localSheetId="0">Acompanhamento!$4:$4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R16" i="1" s="1"/>
  <c r="P21" i="1" l="1"/>
  <c r="R20" i="1" l="1"/>
  <c r="R12" i="1"/>
  <c r="K21" i="1" l="1"/>
  <c r="L21" i="1"/>
  <c r="N21" i="1"/>
  <c r="O21" i="1"/>
  <c r="M21" i="1" l="1"/>
  <c r="G21" i="1"/>
  <c r="H21" i="1"/>
  <c r="I21" i="1"/>
  <c r="J21" i="1"/>
  <c r="R8" i="1" l="1"/>
  <c r="R18" i="1" l="1"/>
  <c r="P5" i="1"/>
  <c r="O5" i="1"/>
  <c r="N5" i="1"/>
  <c r="M5" i="1"/>
  <c r="L5" i="1"/>
  <c r="K5" i="1"/>
  <c r="N17" i="1"/>
  <c r="L17" i="1"/>
  <c r="K17" i="1"/>
  <c r="Q6" i="1" l="1"/>
  <c r="E5" i="1" l="1"/>
  <c r="E21" i="1" l="1"/>
  <c r="G17" i="1"/>
  <c r="H17" i="1"/>
  <c r="I17" i="1"/>
  <c r="J17" i="1"/>
  <c r="J5" i="1"/>
  <c r="F5" i="1" l="1"/>
  <c r="G5" i="1"/>
  <c r="H5" i="1"/>
  <c r="I5" i="1"/>
  <c r="R7" i="1" l="1"/>
  <c r="Q5" i="1"/>
  <c r="R5" i="1" s="1"/>
  <c r="R19" i="1" l="1"/>
  <c r="Q21" i="1"/>
  <c r="R21" i="1" s="1"/>
  <c r="R17" i="1"/>
  <c r="F21" i="1"/>
</calcChain>
</file>

<file path=xl/sharedStrings.xml><?xml version="1.0" encoding="utf-8"?>
<sst xmlns="http://schemas.openxmlformats.org/spreadsheetml/2006/main" count="54" uniqueCount="41">
  <si>
    <t>Ação - Título</t>
  </si>
  <si>
    <t>Lei + Créditos</t>
  </si>
  <si>
    <t>12LM - Construção de Terminal de Conteineres, no Porto de Fortaleza (CE)</t>
  </si>
  <si>
    <t>142Z - Adequação de Instalações de Acostagem, de Movimentação e Armazenagem de Cargas, no Porto de Fortaleza (CE)</t>
  </si>
  <si>
    <t>147E - Adequação de Instalações de Proteção à Atracação e Operação de Navios, no Porto de Fortaleza (CE)</t>
  </si>
  <si>
    <t>14KJ - Implantação de Sistema de Apoio à Gestão de Tráfego de Navios</t>
  </si>
  <si>
    <t>14KM - Implantação de Sistema Portuário de Monitoramento de Cargas e da Cadeia Logística</t>
  </si>
  <si>
    <t>14RC - Implantação do Programa de Conformidade do Gerenciamento de Resíduos Sólidos e Efluentes Líquidos nos Portos Marítimos</t>
  </si>
  <si>
    <t>15CN - Expansão do Molhe de Proteção do Porto de Fortaleza (CE)</t>
  </si>
  <si>
    <t>15OM - Implantação da Nova Subestação de Energia no Porto de Fortaleza</t>
  </si>
  <si>
    <t>20HL - Estudos e Projetos para Infraestrutura Portuária</t>
  </si>
  <si>
    <t>20HM - Estudos para o Desenvolvimento do Setor Portuário</t>
  </si>
  <si>
    <t>4101 - Manutenção e Adequação de Bens Imóveis</t>
  </si>
  <si>
    <t>4102 - Manutenção e Adequação de Bens Móveis, Veículos, Máquinas e Equipamentos</t>
  </si>
  <si>
    <t>4103 - Manutenção e Adequação de Ativos de Informática, Informação e Teleprocessamento</t>
  </si>
  <si>
    <t>Total de Despesas</t>
  </si>
  <si>
    <t>143A - Adequação de Instalações Gerais e de Suprimentos no Porto de Fortaleza (CE)</t>
  </si>
  <si>
    <t>ORÇAMENTO DE INVESTIMENTO - LOA 2021 - LEI 14.144/2021</t>
  </si>
  <si>
    <t>JAN</t>
  </si>
  <si>
    <t>FEV</t>
  </si>
  <si>
    <t>MAR</t>
  </si>
  <si>
    <t>ABR</t>
  </si>
  <si>
    <t>MAI</t>
  </si>
  <si>
    <t>EXECUÇÃO 2021 - ACUMULADA</t>
  </si>
  <si>
    <t>JUN</t>
  </si>
  <si>
    <t>JUL</t>
  </si>
  <si>
    <t>AGO</t>
  </si>
  <si>
    <t>SET</t>
  </si>
  <si>
    <t>OUT</t>
  </si>
  <si>
    <t>NOV</t>
  </si>
  <si>
    <t>DEZ</t>
  </si>
  <si>
    <t>ATÉ O MÊS</t>
  </si>
  <si>
    <t>Tipo Ação</t>
  </si>
  <si>
    <t>Específica</t>
  </si>
  <si>
    <t>Demais</t>
  </si>
  <si>
    <t>SEA</t>
  </si>
  <si>
    <t>3005 - Programa Transporte Aquaviário</t>
  </si>
  <si>
    <t>0035 - Gestão e Manutenção das Empresas Estatais Federais</t>
  </si>
  <si>
    <t>GP</t>
  </si>
  <si>
    <t>% EXECUTADO</t>
  </si>
  <si>
    <t>Atualização: 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</si>
</sst>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rgb="FF0070C0"/>
      <name val="Arial"/>
      <family val="2"/>
    </font>
    <font>
      <sz val="8"/>
      <name val="Arial"/>
      <family val="2"/>
    </font>
    <font>
      <i/>
      <sz val="8"/>
      <color theme="0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43" fontId="0" fillId="0" borderId="0" xfId="1" applyFont="1"/>
    <xf numFmtId="2" fontId="0" fillId="0" borderId="0" xfId="1" applyNumberFormat="1" applyFont="1"/>
    <xf numFmtId="164" fontId="0" fillId="0" borderId="0" xfId="1" applyNumberFormat="1" applyFont="1"/>
    <xf numFmtId="0" fontId="6" fillId="0" borderId="0" xfId="0" applyFont="1" applyFill="1" applyBorder="1" applyAlignment="1">
      <alignment horizontal="left" vertical="center" wrapText="1" indent="4"/>
    </xf>
    <xf numFmtId="0" fontId="9" fillId="0" borderId="0" xfId="0" applyFont="1"/>
    <xf numFmtId="49" fontId="10" fillId="4" borderId="2" xfId="0" applyNumberFormat="1" applyFont="1" applyFill="1" applyBorder="1" applyAlignment="1">
      <alignment horizontal="left" vertical="center"/>
    </xf>
    <xf numFmtId="3" fontId="8" fillId="4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4" fontId="0" fillId="0" borderId="0" xfId="0" applyNumberFormat="1"/>
    <xf numFmtId="0" fontId="10" fillId="5" borderId="11" xfId="0" applyFont="1" applyFill="1" applyBorder="1" applyAlignment="1">
      <alignment horizontal="center" vertical="center" wrapText="1"/>
    </xf>
    <xf numFmtId="10" fontId="10" fillId="4" borderId="8" xfId="2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43" fontId="10" fillId="4" borderId="17" xfId="1" applyFont="1" applyFill="1" applyBorder="1" applyAlignment="1">
      <alignment horizontal="right" vertical="center" wrapText="1"/>
    </xf>
    <xf numFmtId="164" fontId="10" fillId="4" borderId="17" xfId="1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left" vertical="center" wrapText="1"/>
    </xf>
    <xf numFmtId="3" fontId="7" fillId="3" borderId="16" xfId="0" applyNumberFormat="1" applyFont="1" applyFill="1" applyBorder="1" applyAlignment="1">
      <alignment horizontal="right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164" fontId="7" fillId="3" borderId="16" xfId="1" applyNumberFormat="1" applyFont="1" applyFill="1" applyBorder="1" applyAlignment="1">
      <alignment horizontal="right" vertical="center" wrapText="1"/>
    </xf>
    <xf numFmtId="43" fontId="7" fillId="3" borderId="16" xfId="1" applyFont="1" applyFill="1" applyBorder="1" applyAlignment="1">
      <alignment horizontal="right" vertical="center" wrapText="1"/>
    </xf>
    <xf numFmtId="43" fontId="7" fillId="3" borderId="16" xfId="1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vertical="center" wrapText="1"/>
    </xf>
    <xf numFmtId="10" fontId="7" fillId="3" borderId="16" xfId="2" applyNumberFormat="1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right" vertical="center" wrapText="1"/>
    </xf>
    <xf numFmtId="43" fontId="2" fillId="3" borderId="16" xfId="1" applyFont="1" applyFill="1" applyBorder="1" applyAlignment="1">
      <alignment vertical="center" wrapText="1"/>
    </xf>
    <xf numFmtId="3" fontId="2" fillId="3" borderId="16" xfId="0" applyNumberFormat="1" applyFont="1" applyFill="1" applyBorder="1" applyAlignment="1">
      <alignment vertical="center" wrapText="1"/>
    </xf>
    <xf numFmtId="164" fontId="2" fillId="3" borderId="16" xfId="1" applyNumberFormat="1" applyFont="1" applyFill="1" applyBorder="1" applyAlignment="1">
      <alignment horizontal="right" vertical="center" wrapText="1"/>
    </xf>
    <xf numFmtId="10" fontId="2" fillId="3" borderId="16" xfId="2" applyNumberFormat="1" applyFont="1" applyFill="1" applyBorder="1" applyAlignment="1">
      <alignment horizontal="right" vertical="center" wrapText="1"/>
    </xf>
    <xf numFmtId="164" fontId="10" fillId="4" borderId="13" xfId="1" applyNumberFormat="1" applyFont="1" applyFill="1" applyBorder="1" applyAlignment="1">
      <alignment horizontal="right" vertical="center" wrapText="1"/>
    </xf>
    <xf numFmtId="43" fontId="10" fillId="4" borderId="13" xfId="1" applyFont="1" applyFill="1" applyBorder="1" applyAlignment="1">
      <alignment horizontal="right" vertical="center" wrapText="1"/>
    </xf>
    <xf numFmtId="3" fontId="10" fillId="4" borderId="13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3" fontId="1" fillId="2" borderId="5" xfId="1" applyFont="1" applyFill="1" applyBorder="1" applyAlignment="1">
      <alignment horizontal="right"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10" fontId="1" fillId="2" borderId="11" xfId="2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GridLines="0" tabSelected="1" zoomScale="110" zoomScaleNormal="110" zoomScaleSheetLayoutView="140" workbookViewId="0">
      <pane xSplit="3" ySplit="8" topLeftCell="D9" activePane="bottomRight" state="frozen"/>
      <selection pane="topRight" activeCell="G1" sqref="G1"/>
      <selection pane="bottomLeft" activeCell="A11" sqref="A11"/>
      <selection pane="bottomRight" activeCell="H24" sqref="H24"/>
    </sheetView>
  </sheetViews>
  <sheetFormatPr defaultRowHeight="15" x14ac:dyDescent="0.25"/>
  <cols>
    <col min="1" max="1" width="3" style="1" customWidth="1"/>
    <col min="2" max="2" width="8.5703125" style="1" hidden="1" customWidth="1"/>
    <col min="3" max="3" width="51.28515625" customWidth="1"/>
    <col min="4" max="4" width="10.140625" customWidth="1"/>
    <col min="5" max="14" width="8.42578125" customWidth="1"/>
    <col min="15" max="15" width="9.5703125" customWidth="1"/>
    <col min="16" max="16" width="10.7109375" bestFit="1" customWidth="1"/>
    <col min="17" max="17" width="14" customWidth="1"/>
    <col min="18" max="18" width="12.7109375" customWidth="1"/>
    <col min="19" max="19" width="4.28515625" hidden="1" customWidth="1"/>
    <col min="20" max="20" width="14.7109375" customWidth="1"/>
    <col min="21" max="21" width="11.5703125" bestFit="1" customWidth="1"/>
    <col min="22" max="25" width="6.7109375" customWidth="1"/>
  </cols>
  <sheetData>
    <row r="1" spans="1:21" x14ac:dyDescent="0.25">
      <c r="A1" s="20"/>
      <c r="C1" s="6" t="s">
        <v>17</v>
      </c>
      <c r="D1" s="4"/>
      <c r="E1" s="4"/>
      <c r="F1" s="4"/>
      <c r="G1" s="4"/>
      <c r="H1" s="4"/>
    </row>
    <row r="2" spans="1:21" ht="15" customHeight="1" thickBot="1" x14ac:dyDescent="0.3">
      <c r="A2" s="20"/>
      <c r="B2" s="21"/>
      <c r="C2" s="2"/>
      <c r="Q2" s="3"/>
      <c r="R2" s="3" t="s">
        <v>40</v>
      </c>
    </row>
    <row r="3" spans="1:21" ht="31.5" customHeight="1" thickBot="1" x14ac:dyDescent="0.3">
      <c r="A3" s="20"/>
      <c r="B3" s="22"/>
      <c r="C3" s="11"/>
      <c r="D3" s="11"/>
      <c r="E3" s="60" t="s">
        <v>23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21" ht="23.25" thickBot="1" x14ac:dyDescent="0.3">
      <c r="A4" s="18"/>
      <c r="B4" s="16" t="s">
        <v>32</v>
      </c>
      <c r="C4" s="15" t="s">
        <v>0</v>
      </c>
      <c r="D4" s="15" t="s">
        <v>1</v>
      </c>
      <c r="E4" s="27" t="s">
        <v>18</v>
      </c>
      <c r="F4" s="28" t="s">
        <v>19</v>
      </c>
      <c r="G4" s="28" t="s">
        <v>20</v>
      </c>
      <c r="H4" s="28" t="s">
        <v>21</v>
      </c>
      <c r="I4" s="28" t="s">
        <v>22</v>
      </c>
      <c r="J4" s="28" t="s">
        <v>24</v>
      </c>
      <c r="K4" s="28" t="s">
        <v>25</v>
      </c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  <c r="Q4" s="26" t="s">
        <v>31</v>
      </c>
      <c r="R4" s="24" t="s">
        <v>39</v>
      </c>
    </row>
    <row r="5" spans="1:21" ht="15.75" thickBot="1" x14ac:dyDescent="0.3">
      <c r="A5" s="17"/>
      <c r="B5" s="13"/>
      <c r="C5" s="12" t="s">
        <v>36</v>
      </c>
      <c r="D5" s="14">
        <v>14271500</v>
      </c>
      <c r="E5" s="31">
        <f t="shared" ref="E5:Q5" si="0">E6+E7+E8+E9+E10+E11+E12+E13+E14+E15+E16</f>
        <v>49355</v>
      </c>
      <c r="F5" s="32">
        <f t="shared" si="0"/>
        <v>0</v>
      </c>
      <c r="G5" s="32">
        <f t="shared" si="0"/>
        <v>0</v>
      </c>
      <c r="H5" s="31">
        <f t="shared" si="0"/>
        <v>70100.100000000006</v>
      </c>
      <c r="I5" s="32">
        <f t="shared" si="0"/>
        <v>0</v>
      </c>
      <c r="J5" s="32">
        <f t="shared" si="0"/>
        <v>0</v>
      </c>
      <c r="K5" s="33">
        <f t="shared" si="0"/>
        <v>17720</v>
      </c>
      <c r="L5" s="32">
        <f t="shared" si="0"/>
        <v>0</v>
      </c>
      <c r="M5" s="33">
        <f t="shared" si="0"/>
        <v>200000</v>
      </c>
      <c r="N5" s="32">
        <f t="shared" si="0"/>
        <v>0</v>
      </c>
      <c r="O5" s="32">
        <f t="shared" si="0"/>
        <v>0</v>
      </c>
      <c r="P5" s="33">
        <f t="shared" si="0"/>
        <v>420600</v>
      </c>
      <c r="Q5" s="31">
        <f t="shared" si="0"/>
        <v>757775</v>
      </c>
      <c r="R5" s="25">
        <f>Q5/D5</f>
        <v>5.3097081596188207E-2</v>
      </c>
      <c r="U5" s="7"/>
    </row>
    <row r="6" spans="1:21" ht="23.25" thickBot="1" x14ac:dyDescent="0.3">
      <c r="A6" s="19"/>
      <c r="B6" s="30" t="s">
        <v>34</v>
      </c>
      <c r="C6" s="34" t="s">
        <v>3</v>
      </c>
      <c r="D6" s="36">
        <v>0</v>
      </c>
      <c r="E6" s="37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9"/>
      <c r="Q6" s="37">
        <f>E6</f>
        <v>0</v>
      </c>
      <c r="R6" s="37"/>
      <c r="S6" t="s">
        <v>38</v>
      </c>
    </row>
    <row r="7" spans="1:21" ht="23.25" thickBot="1" x14ac:dyDescent="0.3">
      <c r="A7" s="19"/>
      <c r="B7" s="30" t="s">
        <v>34</v>
      </c>
      <c r="C7" s="34" t="s">
        <v>16</v>
      </c>
      <c r="D7" s="36">
        <v>544473</v>
      </c>
      <c r="E7" s="35">
        <v>49355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40"/>
      <c r="Q7" s="35">
        <v>49355</v>
      </c>
      <c r="R7" s="41">
        <f>Q7/D7</f>
        <v>9.0647286458649001E-2</v>
      </c>
      <c r="S7" t="s">
        <v>35</v>
      </c>
      <c r="T7" s="9"/>
    </row>
    <row r="8" spans="1:21" ht="23.25" thickBot="1" x14ac:dyDescent="0.3">
      <c r="A8" s="19"/>
      <c r="B8" s="30" t="s">
        <v>34</v>
      </c>
      <c r="C8" s="34" t="s">
        <v>4</v>
      </c>
      <c r="D8" s="36">
        <v>1163022</v>
      </c>
      <c r="E8" s="38">
        <v>0</v>
      </c>
      <c r="F8" s="38">
        <v>0</v>
      </c>
      <c r="G8" s="38">
        <v>0</v>
      </c>
      <c r="H8" s="35">
        <v>70100.100000000006</v>
      </c>
      <c r="I8" s="38">
        <v>0</v>
      </c>
      <c r="J8" s="38">
        <v>0</v>
      </c>
      <c r="K8" s="38">
        <v>0</v>
      </c>
      <c r="L8" s="38">
        <v>0</v>
      </c>
      <c r="M8" s="35">
        <v>200000</v>
      </c>
      <c r="N8" s="38">
        <v>0</v>
      </c>
      <c r="O8" s="38">
        <v>0</v>
      </c>
      <c r="P8" s="40"/>
      <c r="Q8" s="35">
        <v>270100</v>
      </c>
      <c r="R8" s="41">
        <f>Q8/D8</f>
        <v>0.23223980285841542</v>
      </c>
      <c r="S8" t="s">
        <v>35</v>
      </c>
      <c r="T8" s="5"/>
    </row>
    <row r="9" spans="1:21" ht="15.75" thickBot="1" x14ac:dyDescent="0.3">
      <c r="A9" s="19"/>
      <c r="B9" s="30" t="s">
        <v>34</v>
      </c>
      <c r="C9" s="42" t="s">
        <v>8</v>
      </c>
      <c r="D9" s="44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6"/>
      <c r="Q9" s="45">
        <v>0</v>
      </c>
      <c r="R9" s="45"/>
    </row>
    <row r="10" spans="1:21" ht="23.25" thickBot="1" x14ac:dyDescent="0.3">
      <c r="A10" s="19"/>
      <c r="B10" s="30" t="s">
        <v>34</v>
      </c>
      <c r="C10" s="42" t="s">
        <v>9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6"/>
      <c r="Q10" s="45">
        <v>0</v>
      </c>
      <c r="R10" s="45"/>
    </row>
    <row r="11" spans="1:21" ht="15.75" thickBot="1" x14ac:dyDescent="0.3">
      <c r="A11" s="19"/>
      <c r="B11" s="30" t="s">
        <v>34</v>
      </c>
      <c r="C11" s="42" t="s">
        <v>10</v>
      </c>
      <c r="D11" s="44">
        <v>77694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6"/>
      <c r="Q11" s="45">
        <v>0</v>
      </c>
      <c r="R11" s="45"/>
    </row>
    <row r="12" spans="1:21" ht="15.75" thickBot="1" x14ac:dyDescent="0.3">
      <c r="A12" s="19"/>
      <c r="B12" s="30" t="s">
        <v>34</v>
      </c>
      <c r="C12" s="42" t="s">
        <v>11</v>
      </c>
      <c r="D12" s="44">
        <v>426580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3">
        <v>17720</v>
      </c>
      <c r="L12" s="45">
        <v>0</v>
      </c>
      <c r="M12" s="45">
        <v>0</v>
      </c>
      <c r="N12" s="45">
        <v>0</v>
      </c>
      <c r="O12" s="45">
        <v>0</v>
      </c>
      <c r="P12" s="47"/>
      <c r="Q12" s="35">
        <v>17720</v>
      </c>
      <c r="R12" s="41">
        <f>Q12/D12</f>
        <v>4.1539687749074031E-2</v>
      </c>
    </row>
    <row r="13" spans="1:21" ht="23.25" thickBot="1" x14ac:dyDescent="0.3">
      <c r="A13" s="19"/>
      <c r="B13" s="30" t="s">
        <v>33</v>
      </c>
      <c r="C13" s="42" t="s">
        <v>5</v>
      </c>
      <c r="D13" s="44">
        <v>10000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6"/>
      <c r="Q13" s="45">
        <v>0</v>
      </c>
      <c r="R13" s="45"/>
    </row>
    <row r="14" spans="1:21" ht="23.25" thickBot="1" x14ac:dyDescent="0.3">
      <c r="A14" s="19"/>
      <c r="B14" s="30" t="s">
        <v>33</v>
      </c>
      <c r="C14" s="42" t="s">
        <v>6</v>
      </c>
      <c r="D14" s="44">
        <v>1000000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6"/>
      <c r="Q14" s="45"/>
      <c r="R14" s="45"/>
    </row>
    <row r="15" spans="1:21" ht="23.25" thickBot="1" x14ac:dyDescent="0.3">
      <c r="A15" s="19"/>
      <c r="B15" s="30" t="s">
        <v>33</v>
      </c>
      <c r="C15" s="42" t="s">
        <v>7</v>
      </c>
      <c r="D15" s="44">
        <v>6232089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6"/>
      <c r="Q15" s="45">
        <v>0</v>
      </c>
      <c r="R15" s="45"/>
    </row>
    <row r="16" spans="1:21" ht="22.5" x14ac:dyDescent="0.25">
      <c r="A16" s="19"/>
      <c r="B16" s="30" t="s">
        <v>33</v>
      </c>
      <c r="C16" s="42" t="s">
        <v>2</v>
      </c>
      <c r="D16" s="44">
        <v>4817642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8">
        <v>420600</v>
      </c>
      <c r="Q16" s="48">
        <f>P16</f>
        <v>420600</v>
      </c>
      <c r="R16" s="49">
        <f>Q16/D16</f>
        <v>8.7304120978686256E-2</v>
      </c>
      <c r="T16" s="8"/>
    </row>
    <row r="17" spans="1:20" ht="15.75" thickBot="1" x14ac:dyDescent="0.3">
      <c r="A17" s="17"/>
      <c r="B17" s="13"/>
      <c r="C17" s="12" t="s">
        <v>37</v>
      </c>
      <c r="D17" s="29">
        <v>3497219.94</v>
      </c>
      <c r="E17" s="50">
        <v>195118</v>
      </c>
      <c r="F17" s="50">
        <v>17767</v>
      </c>
      <c r="G17" s="51">
        <f t="shared" ref="G17:L17" si="1">G18+G19+G20</f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0">
        <v>47000</v>
      </c>
      <c r="N17" s="51">
        <f>N18+N19+N20</f>
        <v>0</v>
      </c>
      <c r="O17" s="50">
        <v>161988</v>
      </c>
      <c r="P17" s="50">
        <v>4590</v>
      </c>
      <c r="Q17" s="52">
        <v>426463</v>
      </c>
      <c r="R17" s="25">
        <f>Q17/D17</f>
        <v>0.12194343144457766</v>
      </c>
      <c r="T17" s="8"/>
    </row>
    <row r="18" spans="1:20" ht="15.75" thickBot="1" x14ac:dyDescent="0.3">
      <c r="A18" s="19"/>
      <c r="B18" s="30" t="s">
        <v>34</v>
      </c>
      <c r="C18" s="42" t="s">
        <v>12</v>
      </c>
      <c r="D18" s="44">
        <v>1410673.94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8">
        <v>47000</v>
      </c>
      <c r="N18" s="45">
        <v>0</v>
      </c>
      <c r="O18" s="45">
        <v>0</v>
      </c>
      <c r="P18" s="46"/>
      <c r="Q18" s="48">
        <v>47000</v>
      </c>
      <c r="R18" s="49">
        <f>Q18/D18</f>
        <v>3.3317408557217695E-2</v>
      </c>
      <c r="T18" s="8"/>
    </row>
    <row r="19" spans="1:20" ht="23.25" thickBot="1" x14ac:dyDescent="0.3">
      <c r="A19" s="19"/>
      <c r="B19" s="30" t="s">
        <v>34</v>
      </c>
      <c r="C19" s="42" t="s">
        <v>13</v>
      </c>
      <c r="D19" s="44">
        <v>359422</v>
      </c>
      <c r="E19" s="45">
        <v>0</v>
      </c>
      <c r="F19" s="43">
        <v>17767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8">
        <v>86853</v>
      </c>
      <c r="P19" s="48">
        <v>4590</v>
      </c>
      <c r="Q19" s="48">
        <v>109210</v>
      </c>
      <c r="R19" s="49">
        <f>Q19/D19</f>
        <v>0.30384895749286356</v>
      </c>
      <c r="T19" s="23"/>
    </row>
    <row r="20" spans="1:20" ht="23.25" thickBot="1" x14ac:dyDescent="0.3">
      <c r="A20" s="19"/>
      <c r="B20" s="30" t="s">
        <v>34</v>
      </c>
      <c r="C20" s="42" t="s">
        <v>14</v>
      </c>
      <c r="D20" s="44">
        <v>1727124</v>
      </c>
      <c r="E20" s="48">
        <v>195118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75135</v>
      </c>
      <c r="P20" s="45">
        <v>0</v>
      </c>
      <c r="Q20" s="45">
        <v>270253.24</v>
      </c>
      <c r="R20" s="49">
        <f>Q20/D20</f>
        <v>0.15647587550170108</v>
      </c>
    </row>
    <row r="21" spans="1:20" ht="15.75" thickBot="1" x14ac:dyDescent="0.3">
      <c r="A21" s="17"/>
      <c r="B21" s="58" t="s">
        <v>15</v>
      </c>
      <c r="C21" s="59"/>
      <c r="D21" s="53">
        <v>17768719.939999998</v>
      </c>
      <c r="E21" s="53">
        <f t="shared" ref="E21:Q21" si="2">E20+E19+E18+E12+E11+E10+E9+E15+E14+E7+E13+E8+E6+E16</f>
        <v>244473</v>
      </c>
      <c r="F21" s="53">
        <f t="shared" si="2"/>
        <v>17767</v>
      </c>
      <c r="G21" s="54">
        <f t="shared" si="2"/>
        <v>0</v>
      </c>
      <c r="H21" s="53">
        <f t="shared" si="2"/>
        <v>70100.100000000006</v>
      </c>
      <c r="I21" s="54">
        <f t="shared" si="2"/>
        <v>0</v>
      </c>
      <c r="J21" s="54">
        <f t="shared" si="2"/>
        <v>0</v>
      </c>
      <c r="K21" s="55">
        <f t="shared" si="2"/>
        <v>17720</v>
      </c>
      <c r="L21" s="54">
        <f t="shared" si="2"/>
        <v>0</v>
      </c>
      <c r="M21" s="55">
        <f t="shared" si="2"/>
        <v>247000</v>
      </c>
      <c r="N21" s="54">
        <f t="shared" si="2"/>
        <v>0</v>
      </c>
      <c r="O21" s="55">
        <f t="shared" si="2"/>
        <v>161988</v>
      </c>
      <c r="P21" s="54">
        <f t="shared" si="2"/>
        <v>425190</v>
      </c>
      <c r="Q21" s="56">
        <f t="shared" si="2"/>
        <v>1184238.24</v>
      </c>
      <c r="R21" s="57">
        <f>Q21/D21</f>
        <v>6.6647358053863279E-2</v>
      </c>
    </row>
    <row r="24" spans="1:20" x14ac:dyDescent="0.25">
      <c r="C24" s="10"/>
    </row>
    <row r="25" spans="1:20" x14ac:dyDescent="0.25">
      <c r="C25" s="10"/>
      <c r="D25" s="5"/>
    </row>
  </sheetData>
  <mergeCells count="2">
    <mergeCell ref="B21:C21"/>
    <mergeCell ref="E3:R3"/>
  </mergeCells>
  <pageMargins left="0.23622047244094491" right="0.23622047244094491" top="0.39370078740157483" bottom="0.15748031496062992" header="0.31496062992125984" footer="0.31496062992125984"/>
  <pageSetup paperSize="9" scale="67" fitToHeight="0" orientation="landscape" r:id="rId1"/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Acompanhamento</vt:lpstr>
      <vt:lpstr>Acompanhamento!Area_de_impressao</vt:lpstr>
      <vt:lpstr>Acompanhamento!Titulos_de_impressao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Santos Gomes</dc:creator>
  <cp:lastModifiedBy>Larissa Oliveira Pereira</cp:lastModifiedBy>
  <cp:lastPrinted>2021-08-04T11:59:01Z</cp:lastPrinted>
  <dcterms:created xsi:type="dcterms:W3CDTF">2021-06-09T20:56:14Z</dcterms:created>
  <dcterms:modified xsi:type="dcterms:W3CDTF">2022-01-27T19:45:08Z</dcterms:modified>
</cp:coreProperties>
</file>